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USER\Documents\GADM-SJB-2022\rendicion de cuentas 2021\INFORMACIÓN FINANCIERA\"/>
    </mc:Choice>
  </mc:AlternateContent>
  <xr:revisionPtr revIDLastSave="0" documentId="13_ncr:1_{DB937CCD-1FF5-4AE2-B31B-8619B5076249}" xr6:coauthVersionLast="47" xr6:coauthVersionMax="47" xr10:uidLastSave="{00000000-0000-0000-0000-000000000000}"/>
  <bookViews>
    <workbookView minimized="1" xWindow="8355" yWindow="5430" windowWidth="10605" windowHeight="8055" tabRatio="754" xr2:uid="{00000000-000D-0000-FFFF-FFFF00000000}"/>
  </bookViews>
  <sheets>
    <sheet name="Hoja1" sheetId="34" r:id="rId1"/>
    <sheet name="BIOFISICO" sheetId="30" r:id="rId2"/>
    <sheet name="ECONOMICO" sheetId="31" r:id="rId3"/>
    <sheet name="ASENTAMIENTOS HUMANOS" sheetId="32" r:id="rId4"/>
    <sheet name="SOCIO CULTURAL" sheetId="33" r:id="rId5"/>
    <sheet name="POLITICO" sheetId="35" r:id="rId6"/>
    <sheet name="RESUMEN POA 2020 POR PROYECTOS" sheetId="29" r:id="rId7"/>
  </sheets>
  <definedNames>
    <definedName name="_xlnm.Print_Area" localSheetId="3">'ASENTAMIENTOS HUMANOS'!$A$1:$T$305</definedName>
    <definedName name="_xlnm.Print_Area" localSheetId="1">BIOFISICO!$A$1:$T$62</definedName>
    <definedName name="_xlnm.Print_Area" localSheetId="2">ECONOMICO!$A$1:$T$32</definedName>
    <definedName name="_xlnm.Print_Area" localSheetId="4">'SOCIO CULTURAL'!$A$1:$T$142</definedName>
    <definedName name="_xlnm.Print_Titles" localSheetId="3">'ASENTAMIENTOS HUMANOS'!$4:$5</definedName>
    <definedName name="_xlnm.Print_Titles" localSheetId="1">BIOFISICO!$4:$5</definedName>
    <definedName name="_xlnm.Print_Titles" localSheetId="2">ECONOMICO!$4:$5</definedName>
    <definedName name="_xlnm.Print_Titles" localSheetId="0">Hoja1!$4:$4</definedName>
    <definedName name="_xlnm.Print_Titles" localSheetId="6">'RESUMEN POA 2020 POR PROYECTOS'!$3:$3</definedName>
    <definedName name="_xlnm.Print_Titles" localSheetId="4">'SOCIO CULTURAL'!$4:$5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9" i="32" l="1"/>
  <c r="S84" i="33" l="1"/>
  <c r="E67" i="29" s="1"/>
  <c r="R84" i="33"/>
  <c r="T84" i="33" s="1"/>
  <c r="F71" i="29" l="1"/>
  <c r="E71" i="29"/>
  <c r="D71" i="29"/>
  <c r="E84" i="29" l="1"/>
  <c r="F84" i="29" s="1"/>
  <c r="D84" i="29"/>
  <c r="E83" i="29"/>
  <c r="D83" i="29"/>
  <c r="E82" i="29"/>
  <c r="D82" i="29"/>
  <c r="R50" i="30"/>
  <c r="T20" i="31"/>
  <c r="T17" i="31"/>
  <c r="T12" i="31"/>
  <c r="F57" i="29"/>
  <c r="E54" i="29"/>
  <c r="E55" i="29"/>
  <c r="E58" i="29"/>
  <c r="E69" i="29"/>
  <c r="E70" i="29"/>
  <c r="E74" i="29"/>
  <c r="F40" i="29"/>
  <c r="F45" i="29"/>
  <c r="E35" i="29"/>
  <c r="F24" i="29"/>
  <c r="E16" i="29"/>
  <c r="E17" i="29"/>
  <c r="E18" i="29"/>
  <c r="E19" i="29"/>
  <c r="E20" i="29"/>
  <c r="E21" i="29"/>
  <c r="E22" i="29"/>
  <c r="E23" i="29"/>
  <c r="E25" i="29"/>
  <c r="E13" i="29"/>
  <c r="E10" i="29"/>
  <c r="E5" i="29"/>
  <c r="E7" i="29"/>
  <c r="S158" i="32"/>
  <c r="R158" i="32"/>
  <c r="S157" i="32"/>
  <c r="R157" i="32"/>
  <c r="S174" i="32"/>
  <c r="R174" i="32"/>
  <c r="S282" i="32"/>
  <c r="R282" i="32"/>
  <c r="S281" i="32"/>
  <c r="R281" i="32"/>
  <c r="S182" i="32"/>
  <c r="R182" i="32"/>
  <c r="S181" i="32"/>
  <c r="R181" i="32"/>
  <c r="S180" i="32"/>
  <c r="R180" i="32"/>
  <c r="S175" i="32"/>
  <c r="R175" i="32"/>
  <c r="S173" i="32"/>
  <c r="R173" i="32"/>
  <c r="S172" i="32"/>
  <c r="R172" i="32"/>
  <c r="S171" i="32"/>
  <c r="R171" i="32"/>
  <c r="S170" i="32"/>
  <c r="R170" i="32"/>
  <c r="S169" i="32"/>
  <c r="R169" i="32"/>
  <c r="S168" i="32"/>
  <c r="R168" i="32"/>
  <c r="S167" i="32"/>
  <c r="R167" i="32"/>
  <c r="S166" i="32"/>
  <c r="R166" i="32"/>
  <c r="S165" i="32"/>
  <c r="R165" i="32"/>
  <c r="S164" i="32"/>
  <c r="R164" i="32"/>
  <c r="S163" i="32"/>
  <c r="R163" i="32"/>
  <c r="S148" i="32"/>
  <c r="R148" i="32"/>
  <c r="S162" i="32"/>
  <c r="R162" i="32"/>
  <c r="S147" i="32"/>
  <c r="S161" i="32"/>
  <c r="R161" i="32"/>
  <c r="S160" i="32"/>
  <c r="R160" i="32"/>
  <c r="S159" i="32"/>
  <c r="R159" i="32"/>
  <c r="S156" i="32"/>
  <c r="R156" i="32"/>
  <c r="S155" i="32"/>
  <c r="R155" i="32"/>
  <c r="S154" i="32"/>
  <c r="R154" i="32"/>
  <c r="S153" i="32"/>
  <c r="R153" i="32"/>
  <c r="S152" i="32"/>
  <c r="R152" i="32"/>
  <c r="R147" i="32"/>
  <c r="S146" i="32"/>
  <c r="R146" i="32"/>
  <c r="S145" i="32"/>
  <c r="R145" i="32"/>
  <c r="S151" i="32"/>
  <c r="R151" i="32"/>
  <c r="S150" i="32"/>
  <c r="R150" i="32"/>
  <c r="S149" i="32"/>
  <c r="R149" i="32"/>
  <c r="S144" i="32"/>
  <c r="R144" i="32"/>
  <c r="S143" i="32"/>
  <c r="R143" i="32"/>
  <c r="S142" i="32"/>
  <c r="R142" i="32"/>
  <c r="R141" i="32"/>
  <c r="S141" i="32"/>
  <c r="S140" i="32"/>
  <c r="R140" i="32"/>
  <c r="S139" i="32"/>
  <c r="R139" i="32"/>
  <c r="S138" i="32"/>
  <c r="R138" i="32"/>
  <c r="S137" i="32"/>
  <c r="R137" i="32"/>
  <c r="S136" i="32"/>
  <c r="R136" i="32"/>
  <c r="S135" i="32"/>
  <c r="R135" i="32"/>
  <c r="S134" i="32"/>
  <c r="R134" i="32"/>
  <c r="S133" i="32"/>
  <c r="R133" i="32"/>
  <c r="S215" i="32"/>
  <c r="R215" i="32"/>
  <c r="S214" i="32"/>
  <c r="R214" i="32"/>
  <c r="S79" i="32"/>
  <c r="R79" i="32"/>
  <c r="S48" i="32"/>
  <c r="S49" i="32"/>
  <c r="R48" i="32"/>
  <c r="S80" i="32"/>
  <c r="R80" i="32"/>
  <c r="S81" i="32"/>
  <c r="R81" i="32"/>
  <c r="T198" i="32"/>
  <c r="S73" i="32"/>
  <c r="R73" i="32"/>
  <c r="R70" i="32"/>
  <c r="S70" i="32"/>
  <c r="S69" i="32"/>
  <c r="R69" i="32"/>
  <c r="S38" i="32"/>
  <c r="R38" i="32"/>
  <c r="R39" i="32"/>
  <c r="S82" i="32"/>
  <c r="R82" i="32"/>
  <c r="S109" i="32"/>
  <c r="R109" i="32"/>
  <c r="S266" i="32"/>
  <c r="R266" i="32"/>
  <c r="S285" i="32"/>
  <c r="E51" i="29" s="1"/>
  <c r="R285" i="32"/>
  <c r="S276" i="32"/>
  <c r="R276" i="32"/>
  <c r="S186" i="32"/>
  <c r="S185" i="32"/>
  <c r="R186" i="32"/>
  <c r="R185" i="32"/>
  <c r="S278" i="32"/>
  <c r="R278" i="32"/>
  <c r="S277" i="32"/>
  <c r="R277" i="32"/>
  <c r="S274" i="32"/>
  <c r="S275" i="32"/>
  <c r="R274" i="32"/>
  <c r="R275" i="32"/>
  <c r="S273" i="32"/>
  <c r="R273" i="32"/>
  <c r="S272" i="32"/>
  <c r="R272" i="32"/>
  <c r="S271" i="32"/>
  <c r="R271" i="32"/>
  <c r="S268" i="32"/>
  <c r="S269" i="32"/>
  <c r="S270" i="32"/>
  <c r="S267" i="32"/>
  <c r="R268" i="32"/>
  <c r="R269" i="32"/>
  <c r="R270" i="32"/>
  <c r="R267" i="32"/>
  <c r="S265" i="32"/>
  <c r="R265" i="32"/>
  <c r="S264" i="32"/>
  <c r="R264" i="32"/>
  <c r="S263" i="32"/>
  <c r="R263" i="32"/>
  <c r="S262" i="32"/>
  <c r="S261" i="32"/>
  <c r="R262" i="32"/>
  <c r="R261" i="32"/>
  <c r="S260" i="32"/>
  <c r="R260" i="32"/>
  <c r="S253" i="32"/>
  <c r="S254" i="32"/>
  <c r="S255" i="32"/>
  <c r="S256" i="32"/>
  <c r="S257" i="32"/>
  <c r="S258" i="32"/>
  <c r="S259" i="32"/>
  <c r="R259" i="32"/>
  <c r="R253" i="32"/>
  <c r="R254" i="32"/>
  <c r="R255" i="32"/>
  <c r="R256" i="32"/>
  <c r="R257" i="32"/>
  <c r="R258" i="32"/>
  <c r="S252" i="32"/>
  <c r="R252" i="32"/>
  <c r="S251" i="32"/>
  <c r="S250" i="32"/>
  <c r="R251" i="32"/>
  <c r="R250" i="32"/>
  <c r="S249" i="32"/>
  <c r="S248" i="32"/>
  <c r="R249" i="32"/>
  <c r="R248" i="32"/>
  <c r="S247" i="32"/>
  <c r="S246" i="32"/>
  <c r="R247" i="32"/>
  <c r="R246" i="32"/>
  <c r="S244" i="32"/>
  <c r="S245" i="32"/>
  <c r="S243" i="32"/>
  <c r="R245" i="32"/>
  <c r="R244" i="32"/>
  <c r="R243" i="32"/>
  <c r="S242" i="32"/>
  <c r="S241" i="32"/>
  <c r="R242" i="32"/>
  <c r="R241" i="32"/>
  <c r="S239" i="32"/>
  <c r="S240" i="32"/>
  <c r="R239" i="32"/>
  <c r="R240" i="32"/>
  <c r="S238" i="32"/>
  <c r="R238" i="32"/>
  <c r="S237" i="32"/>
  <c r="R237" i="32"/>
  <c r="S236" i="32"/>
  <c r="R236" i="32"/>
  <c r="S235" i="32"/>
  <c r="R235" i="32"/>
  <c r="S234" i="32"/>
  <c r="R234" i="32"/>
  <c r="R233" i="32"/>
  <c r="S233" i="32"/>
  <c r="S232" i="32"/>
  <c r="R232" i="32"/>
  <c r="S231" i="32"/>
  <c r="R231" i="32"/>
  <c r="S230" i="32"/>
  <c r="R230" i="32"/>
  <c r="R229" i="32"/>
  <c r="S228" i="32"/>
  <c r="R228" i="32"/>
  <c r="S227" i="32"/>
  <c r="R227" i="32"/>
  <c r="S226" i="32"/>
  <c r="R226" i="32"/>
  <c r="R225" i="32"/>
  <c r="S225" i="32"/>
  <c r="S224" i="32"/>
  <c r="R224" i="32"/>
  <c r="S223" i="32"/>
  <c r="R223" i="32"/>
  <c r="S222" i="32"/>
  <c r="S221" i="32"/>
  <c r="R222" i="32"/>
  <c r="R221" i="32"/>
  <c r="S220" i="32"/>
  <c r="S219" i="32"/>
  <c r="R220" i="32"/>
  <c r="R219" i="32"/>
  <c r="S218" i="32"/>
  <c r="R218" i="32"/>
  <c r="S217" i="32"/>
  <c r="R217" i="32"/>
  <c r="R49" i="32"/>
  <c r="S213" i="32"/>
  <c r="R213" i="32"/>
  <c r="S211" i="32"/>
  <c r="R211" i="32"/>
  <c r="S210" i="32"/>
  <c r="S212" i="32"/>
  <c r="R210" i="32"/>
  <c r="R212" i="32"/>
  <c r="S209" i="32"/>
  <c r="R209" i="32"/>
  <c r="S208" i="32"/>
  <c r="R208" i="32"/>
  <c r="S207" i="32"/>
  <c r="R207" i="32"/>
  <c r="S206" i="32"/>
  <c r="R206" i="32"/>
  <c r="S205" i="32"/>
  <c r="R205" i="32"/>
  <c r="S204" i="32"/>
  <c r="R204" i="32"/>
  <c r="R203" i="32"/>
  <c r="S203" i="32"/>
  <c r="S202" i="32"/>
  <c r="R202" i="32"/>
  <c r="S197" i="32"/>
  <c r="R197" i="32"/>
  <c r="S196" i="32"/>
  <c r="R196" i="32"/>
  <c r="S195" i="32"/>
  <c r="R195" i="32"/>
  <c r="S189" i="32"/>
  <c r="R189" i="32"/>
  <c r="S194" i="32"/>
  <c r="R194" i="32"/>
  <c r="S193" i="32"/>
  <c r="R193" i="32"/>
  <c r="S187" i="32"/>
  <c r="R187" i="32"/>
  <c r="S192" i="32"/>
  <c r="R192" i="32"/>
  <c r="S191" i="32"/>
  <c r="R191" i="32"/>
  <c r="S190" i="32"/>
  <c r="R190" i="32"/>
  <c r="S188" i="32"/>
  <c r="R188" i="32"/>
  <c r="S184" i="32"/>
  <c r="R184" i="32"/>
  <c r="S183" i="32"/>
  <c r="R183" i="32"/>
  <c r="R284" i="32"/>
  <c r="S284" i="32"/>
  <c r="S283" i="32"/>
  <c r="R283" i="32"/>
  <c r="S34" i="32"/>
  <c r="R34" i="32"/>
  <c r="S13" i="32"/>
  <c r="R13" i="32"/>
  <c r="S37" i="32"/>
  <c r="R37" i="32"/>
  <c r="S12" i="32"/>
  <c r="R12" i="32"/>
  <c r="S11" i="32"/>
  <c r="R11" i="32"/>
  <c r="S10" i="32"/>
  <c r="R10" i="32"/>
  <c r="S9" i="32"/>
  <c r="R9" i="32"/>
  <c r="R130" i="32"/>
  <c r="S130" i="32"/>
  <c r="S129" i="32"/>
  <c r="R129" i="32"/>
  <c r="S128" i="32"/>
  <c r="R128" i="32"/>
  <c r="S127" i="32"/>
  <c r="R127" i="32"/>
  <c r="S126" i="32"/>
  <c r="E37" i="29" s="1"/>
  <c r="R126" i="32"/>
  <c r="T87" i="32"/>
  <c r="S120" i="32"/>
  <c r="R120" i="32"/>
  <c r="S119" i="32"/>
  <c r="R119" i="32"/>
  <c r="S118" i="32"/>
  <c r="R118" i="32"/>
  <c r="S117" i="32"/>
  <c r="R117" i="32"/>
  <c r="S116" i="32"/>
  <c r="R116" i="32"/>
  <c r="S115" i="32"/>
  <c r="R115" i="32"/>
  <c r="S114" i="32"/>
  <c r="R114" i="32"/>
  <c r="S113" i="32"/>
  <c r="R113" i="32"/>
  <c r="S112" i="32"/>
  <c r="R112" i="32"/>
  <c r="S111" i="32"/>
  <c r="R111" i="32"/>
  <c r="S110" i="32"/>
  <c r="R110" i="32"/>
  <c r="S108" i="32"/>
  <c r="R108" i="32"/>
  <c r="S107" i="32"/>
  <c r="R107" i="32"/>
  <c r="S106" i="32"/>
  <c r="R106" i="32"/>
  <c r="S105" i="32"/>
  <c r="R105" i="32"/>
  <c r="S104" i="32"/>
  <c r="R104" i="32"/>
  <c r="S103" i="32"/>
  <c r="R103" i="32"/>
  <c r="S102" i="32"/>
  <c r="R102" i="32"/>
  <c r="S101" i="32"/>
  <c r="R101" i="32"/>
  <c r="S100" i="32"/>
  <c r="R100" i="32"/>
  <c r="S99" i="32"/>
  <c r="R99" i="32"/>
  <c r="S98" i="32"/>
  <c r="R98" i="32"/>
  <c r="S97" i="32"/>
  <c r="R97" i="32"/>
  <c r="S96" i="32"/>
  <c r="R96" i="32"/>
  <c r="T57" i="32"/>
  <c r="T58" i="32"/>
  <c r="T59" i="32"/>
  <c r="T60" i="32"/>
  <c r="S95" i="32"/>
  <c r="R95" i="32"/>
  <c r="S94" i="32"/>
  <c r="R94" i="32"/>
  <c r="S93" i="32"/>
  <c r="R93" i="32"/>
  <c r="S92" i="32"/>
  <c r="R92" i="32"/>
  <c r="S91" i="32"/>
  <c r="R91" i="32"/>
  <c r="S90" i="32"/>
  <c r="R90" i="32"/>
  <c r="S89" i="32"/>
  <c r="R89" i="32"/>
  <c r="S88" i="32"/>
  <c r="R88" i="32"/>
  <c r="S86" i="32"/>
  <c r="R86" i="32"/>
  <c r="S85" i="32"/>
  <c r="R85" i="32"/>
  <c r="S84" i="32"/>
  <c r="R84" i="32"/>
  <c r="S83" i="32"/>
  <c r="R83" i="32"/>
  <c r="S78" i="32"/>
  <c r="R78" i="32"/>
  <c r="S77" i="32"/>
  <c r="R77" i="32"/>
  <c r="S68" i="32"/>
  <c r="R68" i="32"/>
  <c r="S67" i="32"/>
  <c r="R67" i="32"/>
  <c r="S66" i="32"/>
  <c r="R66" i="32"/>
  <c r="S65" i="32"/>
  <c r="R65" i="32"/>
  <c r="S64" i="32"/>
  <c r="R64" i="32"/>
  <c r="S63" i="32"/>
  <c r="R63" i="32"/>
  <c r="S62" i="32"/>
  <c r="R62" i="32"/>
  <c r="S61" i="32"/>
  <c r="R61" i="32"/>
  <c r="S56" i="32"/>
  <c r="R56" i="32"/>
  <c r="S55" i="32"/>
  <c r="R55" i="32"/>
  <c r="S54" i="32"/>
  <c r="R54" i="32"/>
  <c r="S53" i="32"/>
  <c r="R53" i="32"/>
  <c r="S52" i="32"/>
  <c r="R52" i="32"/>
  <c r="S51" i="32"/>
  <c r="R51" i="32"/>
  <c r="S74" i="32"/>
  <c r="R74" i="32"/>
  <c r="S72" i="32"/>
  <c r="R72" i="32"/>
  <c r="S71" i="32"/>
  <c r="R71" i="32"/>
  <c r="S47" i="32"/>
  <c r="R47" i="32"/>
  <c r="S46" i="32"/>
  <c r="R46" i="32"/>
  <c r="S45" i="32"/>
  <c r="R45" i="32"/>
  <c r="S44" i="32"/>
  <c r="R44" i="32"/>
  <c r="S43" i="32"/>
  <c r="R43" i="32"/>
  <c r="S42" i="32"/>
  <c r="R42" i="32"/>
  <c r="S41" i="32"/>
  <c r="R41" i="32"/>
  <c r="S40" i="32"/>
  <c r="R40" i="32"/>
  <c r="S39" i="32"/>
  <c r="S36" i="32"/>
  <c r="R36" i="32"/>
  <c r="S35" i="32"/>
  <c r="R35" i="32"/>
  <c r="S33" i="32"/>
  <c r="R33" i="32"/>
  <c r="S32" i="32"/>
  <c r="R32" i="32"/>
  <c r="S31" i="32"/>
  <c r="R31" i="32"/>
  <c r="S30" i="32"/>
  <c r="R30" i="32"/>
  <c r="S29" i="32"/>
  <c r="R29" i="32"/>
  <c r="S28" i="32"/>
  <c r="R28" i="32"/>
  <c r="S27" i="32"/>
  <c r="R27" i="32"/>
  <c r="S26" i="32"/>
  <c r="R26" i="32"/>
  <c r="S25" i="32"/>
  <c r="R25" i="32"/>
  <c r="S24" i="32"/>
  <c r="R24" i="32"/>
  <c r="S23" i="32"/>
  <c r="R23" i="32"/>
  <c r="S22" i="32"/>
  <c r="R22" i="32"/>
  <c r="S21" i="32"/>
  <c r="R21" i="32"/>
  <c r="S20" i="32"/>
  <c r="R20" i="32"/>
  <c r="S19" i="32"/>
  <c r="R19" i="32"/>
  <c r="S18" i="32"/>
  <c r="R18" i="32"/>
  <c r="S17" i="32"/>
  <c r="R17" i="32"/>
  <c r="S16" i="32"/>
  <c r="R16" i="32"/>
  <c r="S14" i="32"/>
  <c r="R14" i="32"/>
  <c r="S15" i="32"/>
  <c r="R15" i="32"/>
  <c r="T122" i="33"/>
  <c r="S77" i="33"/>
  <c r="R77" i="33"/>
  <c r="T77" i="33" s="1"/>
  <c r="S133" i="33"/>
  <c r="R133" i="33"/>
  <c r="T133" i="33" s="1"/>
  <c r="S132" i="33"/>
  <c r="E75" i="29" s="1"/>
  <c r="R132" i="33"/>
  <c r="S129" i="33"/>
  <c r="R129" i="33"/>
  <c r="T129" i="33" s="1"/>
  <c r="S128" i="33"/>
  <c r="R128" i="33"/>
  <c r="T128" i="33" s="1"/>
  <c r="S28" i="33"/>
  <c r="R28" i="33"/>
  <c r="S55" i="33"/>
  <c r="R55" i="33"/>
  <c r="T55" i="33" s="1"/>
  <c r="S54" i="33"/>
  <c r="R54" i="33"/>
  <c r="T54" i="33" s="1"/>
  <c r="S53" i="33"/>
  <c r="R53" i="33"/>
  <c r="S78" i="33"/>
  <c r="R78" i="33"/>
  <c r="T78" i="33" s="1"/>
  <c r="S76" i="33"/>
  <c r="E63" i="29" s="1"/>
  <c r="R76" i="33"/>
  <c r="D63" i="29" s="1"/>
  <c r="S85" i="33"/>
  <c r="E68" i="29" s="1"/>
  <c r="R85" i="33"/>
  <c r="E66" i="29"/>
  <c r="S82" i="33"/>
  <c r="E65" i="29" s="1"/>
  <c r="R82" i="33"/>
  <c r="T82" i="33" s="1"/>
  <c r="S127" i="33"/>
  <c r="E72" i="29" s="1"/>
  <c r="R127" i="33"/>
  <c r="T127" i="33" s="1"/>
  <c r="S126" i="33"/>
  <c r="R126" i="33"/>
  <c r="T126" i="33" s="1"/>
  <c r="S123" i="33"/>
  <c r="S124" i="33"/>
  <c r="S125" i="33"/>
  <c r="S122" i="33"/>
  <c r="R124" i="33"/>
  <c r="R125" i="33"/>
  <c r="R123" i="33"/>
  <c r="R122" i="33"/>
  <c r="S121" i="33"/>
  <c r="R121" i="33"/>
  <c r="T121" i="33" s="1"/>
  <c r="S120" i="33"/>
  <c r="R120" i="33"/>
  <c r="T120" i="33" s="1"/>
  <c r="S119" i="33"/>
  <c r="R119" i="33"/>
  <c r="S52" i="33"/>
  <c r="E61" i="29" s="1"/>
  <c r="S130" i="33"/>
  <c r="R130" i="33"/>
  <c r="T130" i="33" s="1"/>
  <c r="S131" i="33"/>
  <c r="R131" i="33"/>
  <c r="R52" i="33"/>
  <c r="T155" i="32" l="1"/>
  <c r="D48" i="29"/>
  <c r="E48" i="29"/>
  <c r="E46" i="29"/>
  <c r="D33" i="29"/>
  <c r="E33" i="29"/>
  <c r="D47" i="29"/>
  <c r="E47" i="29"/>
  <c r="D46" i="29"/>
  <c r="R50" i="32"/>
  <c r="R75" i="32"/>
  <c r="S50" i="32"/>
  <c r="E31" i="29"/>
  <c r="S75" i="32"/>
  <c r="D29" i="29"/>
  <c r="E29" i="29"/>
  <c r="D30" i="29"/>
  <c r="E30" i="29"/>
  <c r="T152" i="32"/>
  <c r="D31" i="29"/>
  <c r="D32" i="29"/>
  <c r="T170" i="32"/>
  <c r="E32" i="29"/>
  <c r="D85" i="29"/>
  <c r="E85" i="29"/>
  <c r="T158" i="32"/>
  <c r="T160" i="32"/>
  <c r="D28" i="29"/>
  <c r="E28" i="29"/>
  <c r="T144" i="32"/>
  <c r="T141" i="32"/>
  <c r="T151" i="32"/>
  <c r="T162" i="32"/>
  <c r="T154" i="32"/>
  <c r="F82" i="29"/>
  <c r="F83" i="29"/>
  <c r="T282" i="32"/>
  <c r="T172" i="32"/>
  <c r="T138" i="32"/>
  <c r="T133" i="32"/>
  <c r="T139" i="32"/>
  <c r="T149" i="32"/>
  <c r="T165" i="32"/>
  <c r="T171" i="32"/>
  <c r="T182" i="32"/>
  <c r="T164" i="32"/>
  <c r="T153" i="32"/>
  <c r="T161" i="32"/>
  <c r="E44" i="29"/>
  <c r="T136" i="32"/>
  <c r="T142" i="32"/>
  <c r="T148" i="32"/>
  <c r="T175" i="32"/>
  <c r="T156" i="32"/>
  <c r="D42" i="29"/>
  <c r="E42" i="29"/>
  <c r="T146" i="32"/>
  <c r="T159" i="32"/>
  <c r="T163" i="32"/>
  <c r="E41" i="29"/>
  <c r="E50" i="29"/>
  <c r="E34" i="29"/>
  <c r="T135" i="32"/>
  <c r="T167" i="32"/>
  <c r="T173" i="32"/>
  <c r="E38" i="29"/>
  <c r="T145" i="32"/>
  <c r="T168" i="32"/>
  <c r="T174" i="32"/>
  <c r="E36" i="29"/>
  <c r="T137" i="32"/>
  <c r="T143" i="32"/>
  <c r="T169" i="32"/>
  <c r="T180" i="32"/>
  <c r="T157" i="32"/>
  <c r="E43" i="29"/>
  <c r="T147" i="32"/>
  <c r="T181" i="32"/>
  <c r="E39" i="29"/>
  <c r="T190" i="32"/>
  <c r="T189" i="32"/>
  <c r="T204" i="32"/>
  <c r="E49" i="29"/>
  <c r="T134" i="32"/>
  <c r="T140" i="32"/>
  <c r="T150" i="32"/>
  <c r="T166" i="32"/>
  <c r="T281" i="32"/>
  <c r="E73" i="29"/>
  <c r="S88" i="33"/>
  <c r="T53" i="33"/>
  <c r="T132" i="33"/>
  <c r="T52" i="33"/>
  <c r="T131" i="33"/>
  <c r="T123" i="33"/>
  <c r="F63" i="29"/>
  <c r="T124" i="33"/>
  <c r="T125" i="33"/>
  <c r="T85" i="33"/>
  <c r="T88" i="33" s="1"/>
  <c r="T119" i="33"/>
  <c r="T76" i="33"/>
  <c r="E26" i="29"/>
  <c r="T267" i="32"/>
  <c r="R176" i="32"/>
  <c r="T73" i="32"/>
  <c r="S176" i="32"/>
  <c r="T80" i="32"/>
  <c r="T186" i="32"/>
  <c r="T83" i="32"/>
  <c r="T183" i="32"/>
  <c r="T207" i="32"/>
  <c r="T213" i="32"/>
  <c r="T82" i="32"/>
  <c r="T81" i="32"/>
  <c r="T39" i="32"/>
  <c r="T191" i="32"/>
  <c r="T266" i="32"/>
  <c r="T212" i="32"/>
  <c r="R286" i="32"/>
  <c r="T210" i="32"/>
  <c r="T203" i="32"/>
  <c r="T195" i="32"/>
  <c r="T205" i="32"/>
  <c r="T265" i="32"/>
  <c r="T79" i="32"/>
  <c r="T192" i="32"/>
  <c r="T196" i="32"/>
  <c r="T206" i="32"/>
  <c r="T211" i="32"/>
  <c r="T197" i="32"/>
  <c r="T187" i="32"/>
  <c r="T268" i="32"/>
  <c r="T193" i="32"/>
  <c r="T202" i="32"/>
  <c r="T214" i="32"/>
  <c r="T184" i="32"/>
  <c r="T208" i="32"/>
  <c r="T285" i="32"/>
  <c r="R131" i="32"/>
  <c r="R279" i="32"/>
  <c r="T194" i="32"/>
  <c r="T209" i="32"/>
  <c r="T19" i="32"/>
  <c r="T25" i="32"/>
  <c r="T31" i="32"/>
  <c r="T215" i="32"/>
  <c r="R121" i="32"/>
  <c r="S121" i="32"/>
  <c r="T185" i="32"/>
  <c r="T43" i="32"/>
  <c r="T38" i="32"/>
  <c r="T188" i="32"/>
  <c r="T16" i="32"/>
  <c r="T22" i="32"/>
  <c r="T28" i="32"/>
  <c r="T35" i="32"/>
  <c r="T40" i="32"/>
  <c r="T46" i="32"/>
  <c r="T86" i="32"/>
  <c r="T100" i="32"/>
  <c r="T106" i="32"/>
  <c r="T113" i="32"/>
  <c r="T130" i="32"/>
  <c r="T256" i="32"/>
  <c r="T219" i="32"/>
  <c r="T254" i="32"/>
  <c r="T261" i="32"/>
  <c r="T275" i="32"/>
  <c r="T9" i="32"/>
  <c r="T34" i="32"/>
  <c r="T220" i="32"/>
  <c r="T274" i="32"/>
  <c r="T109" i="32"/>
  <c r="T239" i="32"/>
  <c r="T69" i="32"/>
  <c r="T52" i="32"/>
  <c r="T62" i="32"/>
  <c r="T68" i="32"/>
  <c r="T85" i="32"/>
  <c r="T96" i="32"/>
  <c r="T102" i="32"/>
  <c r="T108" i="32"/>
  <c r="T115" i="32"/>
  <c r="T231" i="32"/>
  <c r="T237" i="32"/>
  <c r="T276" i="32"/>
  <c r="T272" i="32"/>
  <c r="T248" i="32"/>
  <c r="T273" i="32"/>
  <c r="T249" i="32"/>
  <c r="T221" i="32"/>
  <c r="T277" i="32"/>
  <c r="T244" i="32"/>
  <c r="T283" i="32"/>
  <c r="T251" i="32"/>
  <c r="T48" i="32"/>
  <c r="T227" i="32"/>
  <c r="T252" i="32"/>
  <c r="T278" i="32"/>
  <c r="T242" i="32"/>
  <c r="T257" i="32"/>
  <c r="T218" i="32"/>
  <c r="T224" i="32"/>
  <c r="T230" i="32"/>
  <c r="T236" i="32"/>
  <c r="T260" i="32"/>
  <c r="T263" i="32"/>
  <c r="T255" i="32"/>
  <c r="T243" i="32"/>
  <c r="T264" i="32"/>
  <c r="T93" i="32"/>
  <c r="T225" i="32"/>
  <c r="T253" i="32"/>
  <c r="T271" i="32"/>
  <c r="T127" i="32"/>
  <c r="T226" i="32"/>
  <c r="T232" i="32"/>
  <c r="T238" i="32"/>
  <c r="T245" i="32"/>
  <c r="T250" i="32"/>
  <c r="T259" i="32"/>
  <c r="T222" i="32"/>
  <c r="T233" i="32"/>
  <c r="T270" i="32"/>
  <c r="T129" i="32"/>
  <c r="T49" i="32"/>
  <c r="T228" i="32"/>
  <c r="T234" i="32"/>
  <c r="T240" i="32"/>
  <c r="T246" i="32"/>
  <c r="T269" i="32"/>
  <c r="T247" i="32"/>
  <c r="T262" i="32"/>
  <c r="T217" i="32"/>
  <c r="T223" i="32"/>
  <c r="T229" i="32"/>
  <c r="T235" i="32"/>
  <c r="T241" i="32"/>
  <c r="T258" i="32"/>
  <c r="S131" i="32"/>
  <c r="T72" i="32"/>
  <c r="T55" i="32"/>
  <c r="T65" i="32"/>
  <c r="T89" i="32"/>
  <c r="T99" i="32"/>
  <c r="T105" i="32"/>
  <c r="T112" i="32"/>
  <c r="T119" i="32"/>
  <c r="T12" i="32"/>
  <c r="T101" i="32"/>
  <c r="T107" i="32"/>
  <c r="T114" i="32"/>
  <c r="T88" i="32"/>
  <c r="T94" i="32"/>
  <c r="T98" i="32"/>
  <c r="T91" i="32"/>
  <c r="T92" i="32"/>
  <c r="T97" i="32"/>
  <c r="T103" i="32"/>
  <c r="T110" i="32"/>
  <c r="T116" i="32"/>
  <c r="T13" i="32"/>
  <c r="T95" i="32"/>
  <c r="T118" i="32"/>
  <c r="T10" i="32"/>
  <c r="T284" i="32"/>
  <c r="T120" i="32"/>
  <c r="T17" i="32"/>
  <c r="T23" i="32"/>
  <c r="T29" i="32"/>
  <c r="T36" i="32"/>
  <c r="T44" i="32"/>
  <c r="T70" i="32"/>
  <c r="T53" i="32"/>
  <c r="T63" i="32"/>
  <c r="T77" i="32"/>
  <c r="T37" i="32"/>
  <c r="T126" i="32"/>
  <c r="T78" i="32"/>
  <c r="T104" i="32"/>
  <c r="T111" i="32"/>
  <c r="T117" i="32"/>
  <c r="T128" i="32"/>
  <c r="T15" i="32"/>
  <c r="T20" i="32"/>
  <c r="T26" i="32"/>
  <c r="T32" i="32"/>
  <c r="T41" i="32"/>
  <c r="T47" i="32"/>
  <c r="T74" i="32"/>
  <c r="T56" i="32"/>
  <c r="T66" i="32"/>
  <c r="T90" i="32"/>
  <c r="T14" i="32"/>
  <c r="T21" i="32"/>
  <c r="T27" i="32"/>
  <c r="T33" i="32"/>
  <c r="T42" i="32"/>
  <c r="T51" i="32"/>
  <c r="T61" i="32"/>
  <c r="T67" i="32"/>
  <c r="T84" i="32"/>
  <c r="T11" i="32"/>
  <c r="S286" i="32"/>
  <c r="S279" i="32"/>
  <c r="T18" i="32"/>
  <c r="T24" i="32"/>
  <c r="T30" i="32"/>
  <c r="T45" i="32"/>
  <c r="T71" i="32"/>
  <c r="T54" i="32"/>
  <c r="T64" i="32"/>
  <c r="S80" i="33"/>
  <c r="S79" i="33"/>
  <c r="R80" i="33"/>
  <c r="R79" i="33"/>
  <c r="S118" i="33"/>
  <c r="S117" i="33"/>
  <c r="T117" i="33" s="1"/>
  <c r="S116" i="33"/>
  <c r="S115" i="33"/>
  <c r="S112" i="33"/>
  <c r="S113" i="33"/>
  <c r="S114" i="33"/>
  <c r="S111" i="33"/>
  <c r="S107" i="33"/>
  <c r="S108" i="33"/>
  <c r="S109" i="33"/>
  <c r="S110" i="33"/>
  <c r="S106" i="33"/>
  <c r="S105" i="33"/>
  <c r="T105" i="33" s="1"/>
  <c r="S104" i="33"/>
  <c r="S103" i="33"/>
  <c r="S102" i="33"/>
  <c r="S101" i="33"/>
  <c r="S100" i="33"/>
  <c r="S99" i="33"/>
  <c r="S98" i="33"/>
  <c r="S97" i="33"/>
  <c r="S95" i="33"/>
  <c r="S96" i="33"/>
  <c r="S94" i="33"/>
  <c r="S93" i="33"/>
  <c r="T93" i="33" s="1"/>
  <c r="S92" i="33"/>
  <c r="S90" i="33"/>
  <c r="S91" i="33"/>
  <c r="S89" i="33"/>
  <c r="R118" i="33"/>
  <c r="R117" i="33"/>
  <c r="R116" i="33"/>
  <c r="R115" i="33"/>
  <c r="R112" i="33"/>
  <c r="R113" i="33"/>
  <c r="R114" i="33"/>
  <c r="T114" i="33" s="1"/>
  <c r="R111" i="33"/>
  <c r="T111" i="33" s="1"/>
  <c r="R110" i="33"/>
  <c r="T110" i="33" s="1"/>
  <c r="R107" i="33"/>
  <c r="R108" i="33"/>
  <c r="T108" i="33" s="1"/>
  <c r="R109" i="33"/>
  <c r="R106" i="33"/>
  <c r="R105" i="33"/>
  <c r="R104" i="33"/>
  <c r="R103" i="33"/>
  <c r="R102" i="33"/>
  <c r="R101" i="33"/>
  <c r="R100" i="33"/>
  <c r="T100" i="33" s="1"/>
  <c r="R99" i="33"/>
  <c r="T99" i="33" s="1"/>
  <c r="R98" i="33"/>
  <c r="T98" i="33" s="1"/>
  <c r="R97" i="33"/>
  <c r="R95" i="33"/>
  <c r="T95" i="33" s="1"/>
  <c r="R96" i="33"/>
  <c r="R94" i="33"/>
  <c r="R93" i="33"/>
  <c r="R92" i="33"/>
  <c r="R91" i="33"/>
  <c r="R90" i="33"/>
  <c r="R89" i="33"/>
  <c r="R69" i="33"/>
  <c r="R67" i="33"/>
  <c r="R68" i="33"/>
  <c r="T68" i="33" s="1"/>
  <c r="R66" i="33"/>
  <c r="R65" i="33"/>
  <c r="R64" i="33"/>
  <c r="R63" i="33"/>
  <c r="R62" i="33"/>
  <c r="R61" i="33"/>
  <c r="R60" i="33"/>
  <c r="R59" i="33"/>
  <c r="R58" i="33"/>
  <c r="R57" i="33"/>
  <c r="R56" i="33"/>
  <c r="T56" i="33" s="1"/>
  <c r="T59" i="33"/>
  <c r="S75" i="33"/>
  <c r="S74" i="33"/>
  <c r="S67" i="33"/>
  <c r="S68" i="33"/>
  <c r="S69" i="33"/>
  <c r="S70" i="33"/>
  <c r="S71" i="33"/>
  <c r="S72" i="33"/>
  <c r="S73" i="33"/>
  <c r="S66" i="33"/>
  <c r="S64" i="33"/>
  <c r="S63" i="33"/>
  <c r="T63" i="33" s="1"/>
  <c r="S62" i="33"/>
  <c r="T62" i="33" s="1"/>
  <c r="S61" i="33"/>
  <c r="S60" i="33"/>
  <c r="S59" i="33"/>
  <c r="S58" i="33"/>
  <c r="S57" i="33"/>
  <c r="S56" i="33"/>
  <c r="R75" i="33"/>
  <c r="R74" i="33"/>
  <c r="R72" i="33"/>
  <c r="R73" i="33"/>
  <c r="T73" i="33" s="1"/>
  <c r="R71" i="33"/>
  <c r="R70" i="33"/>
  <c r="T12" i="33"/>
  <c r="S46" i="33"/>
  <c r="S45" i="33"/>
  <c r="S42" i="33"/>
  <c r="S43" i="33"/>
  <c r="S44" i="33"/>
  <c r="S41" i="33"/>
  <c r="S39" i="33"/>
  <c r="S40" i="33"/>
  <c r="S38" i="33"/>
  <c r="S37" i="33"/>
  <c r="S36" i="33"/>
  <c r="S48" i="33"/>
  <c r="S49" i="33"/>
  <c r="S50" i="33"/>
  <c r="S51" i="33"/>
  <c r="S47" i="33"/>
  <c r="R48" i="33"/>
  <c r="R49" i="33"/>
  <c r="R50" i="33"/>
  <c r="R51" i="33"/>
  <c r="R47" i="33"/>
  <c r="R46" i="33"/>
  <c r="R45" i="33"/>
  <c r="R42" i="33"/>
  <c r="R43" i="33"/>
  <c r="R44" i="33"/>
  <c r="R41" i="33"/>
  <c r="R39" i="33"/>
  <c r="R40" i="33"/>
  <c r="R38" i="33"/>
  <c r="R37" i="33"/>
  <c r="R36" i="33"/>
  <c r="T28" i="33"/>
  <c r="S26" i="33"/>
  <c r="S27" i="33"/>
  <c r="S25" i="33"/>
  <c r="S33" i="33"/>
  <c r="S34" i="33"/>
  <c r="S35" i="33"/>
  <c r="S32" i="33"/>
  <c r="S31" i="33"/>
  <c r="S30" i="33"/>
  <c r="S29" i="33"/>
  <c r="S24" i="33"/>
  <c r="S23" i="33"/>
  <c r="S20" i="33"/>
  <c r="S21" i="33"/>
  <c r="S22" i="33"/>
  <c r="S19" i="33"/>
  <c r="S17" i="33"/>
  <c r="S18" i="33"/>
  <c r="S16" i="33"/>
  <c r="S15" i="33"/>
  <c r="S14" i="33"/>
  <c r="R33" i="33"/>
  <c r="R34" i="33"/>
  <c r="R35" i="33"/>
  <c r="R32" i="33"/>
  <c r="R31" i="33"/>
  <c r="R30" i="33"/>
  <c r="R29" i="33"/>
  <c r="R27" i="33"/>
  <c r="R26" i="33"/>
  <c r="R25" i="33"/>
  <c r="R24" i="33"/>
  <c r="R23" i="33"/>
  <c r="R20" i="33"/>
  <c r="R21" i="33"/>
  <c r="R22" i="33"/>
  <c r="R19" i="33"/>
  <c r="R17" i="33"/>
  <c r="R18" i="33"/>
  <c r="R16" i="33"/>
  <c r="R15" i="33"/>
  <c r="R14" i="33"/>
  <c r="S10" i="33"/>
  <c r="E56" i="29" s="1"/>
  <c r="S65" i="33"/>
  <c r="R10" i="33"/>
  <c r="S30" i="30"/>
  <c r="S31" i="30"/>
  <c r="S32" i="30"/>
  <c r="S33" i="30"/>
  <c r="S29" i="30"/>
  <c r="S28" i="30"/>
  <c r="S27" i="30"/>
  <c r="S12" i="31"/>
  <c r="S22" i="31" s="1"/>
  <c r="S17" i="31"/>
  <c r="S20" i="31"/>
  <c r="S18" i="31"/>
  <c r="T18" i="31" s="1"/>
  <c r="S19" i="31"/>
  <c r="T19" i="31" s="1"/>
  <c r="R19" i="31"/>
  <c r="R18" i="31"/>
  <c r="S14" i="31"/>
  <c r="R14" i="31"/>
  <c r="S13" i="31"/>
  <c r="R13" i="31"/>
  <c r="T13" i="31" s="1"/>
  <c r="S11" i="31"/>
  <c r="R11" i="31"/>
  <c r="T10" i="31"/>
  <c r="T14" i="31"/>
  <c r="T15" i="31"/>
  <c r="T16" i="31"/>
  <c r="T9" i="31"/>
  <c r="S9" i="31"/>
  <c r="R9" i="31"/>
  <c r="T51" i="30"/>
  <c r="S50" i="30"/>
  <c r="T50" i="30"/>
  <c r="R48" i="30"/>
  <c r="T48" i="30" s="1"/>
  <c r="S48" i="30"/>
  <c r="S46" i="30"/>
  <c r="T46" i="30" s="1"/>
  <c r="S47" i="30"/>
  <c r="R47" i="30"/>
  <c r="R46" i="30"/>
  <c r="S45" i="30"/>
  <c r="R45" i="30"/>
  <c r="T45" i="30" s="1"/>
  <c r="S44" i="30"/>
  <c r="R44" i="30"/>
  <c r="T44" i="30" s="1"/>
  <c r="T41" i="30"/>
  <c r="S43" i="30"/>
  <c r="S42" i="30"/>
  <c r="R43" i="30"/>
  <c r="T43" i="30" s="1"/>
  <c r="R42" i="30"/>
  <c r="T42" i="30" s="1"/>
  <c r="T8" i="30"/>
  <c r="S10" i="30"/>
  <c r="S9" i="30"/>
  <c r="S7" i="30"/>
  <c r="R10" i="30"/>
  <c r="R9" i="30"/>
  <c r="R7" i="30"/>
  <c r="D6" i="29" s="1"/>
  <c r="S38" i="30"/>
  <c r="T38" i="30" s="1"/>
  <c r="S39" i="30"/>
  <c r="S37" i="30"/>
  <c r="S35" i="30"/>
  <c r="S36" i="30"/>
  <c r="S34" i="30"/>
  <c r="S26" i="30"/>
  <c r="S25" i="30"/>
  <c r="R38" i="30"/>
  <c r="R39" i="30"/>
  <c r="R37" i="30"/>
  <c r="R35" i="30"/>
  <c r="R36" i="30"/>
  <c r="R34" i="30"/>
  <c r="R30" i="30"/>
  <c r="R31" i="30"/>
  <c r="R32" i="30"/>
  <c r="R33" i="30"/>
  <c r="R29" i="30"/>
  <c r="T29" i="30" s="1"/>
  <c r="R28" i="30"/>
  <c r="T28" i="30" s="1"/>
  <c r="R27" i="30"/>
  <c r="T27" i="30" s="1"/>
  <c r="R26" i="30"/>
  <c r="R25" i="30"/>
  <c r="R24" i="30"/>
  <c r="T24" i="30" s="1"/>
  <c r="R23" i="30"/>
  <c r="R22" i="30"/>
  <c r="T22" i="30" s="1"/>
  <c r="R21" i="30"/>
  <c r="R20" i="30"/>
  <c r="R19" i="30"/>
  <c r="R17" i="30"/>
  <c r="R18" i="30"/>
  <c r="R16" i="30"/>
  <c r="S22" i="30"/>
  <c r="S20" i="30"/>
  <c r="S19" i="30"/>
  <c r="S15" i="30"/>
  <c r="S13" i="30"/>
  <c r="S12" i="30"/>
  <c r="R12" i="30"/>
  <c r="S11" i="30"/>
  <c r="S24" i="30"/>
  <c r="S23" i="30"/>
  <c r="S21" i="30"/>
  <c r="S17" i="30"/>
  <c r="S18" i="30"/>
  <c r="S16" i="30"/>
  <c r="S14" i="30"/>
  <c r="R15" i="30"/>
  <c r="R14" i="30"/>
  <c r="T14" i="30" s="1"/>
  <c r="R13" i="30"/>
  <c r="R11" i="30"/>
  <c r="D49" i="29"/>
  <c r="D44" i="29"/>
  <c r="D43" i="29"/>
  <c r="D41" i="29"/>
  <c r="D39" i="29"/>
  <c r="D38" i="29"/>
  <c r="D37" i="29"/>
  <c r="F37" i="29" s="1"/>
  <c r="D36" i="29"/>
  <c r="D34" i="29"/>
  <c r="F46" i="29" l="1"/>
  <c r="F36" i="29"/>
  <c r="F31" i="29"/>
  <c r="F32" i="29"/>
  <c r="F47" i="29"/>
  <c r="T50" i="32"/>
  <c r="T75" i="32"/>
  <c r="F28" i="29"/>
  <c r="F85" i="29"/>
  <c r="F38" i="29"/>
  <c r="F48" i="29"/>
  <c r="F29" i="29"/>
  <c r="F49" i="29"/>
  <c r="F34" i="29"/>
  <c r="F41" i="29"/>
  <c r="F42" i="29"/>
  <c r="F43" i="29"/>
  <c r="T176" i="32"/>
  <c r="F44" i="29"/>
  <c r="F39" i="29"/>
  <c r="T67" i="33"/>
  <c r="T94" i="33"/>
  <c r="T58" i="33"/>
  <c r="T80" i="33"/>
  <c r="E64" i="29"/>
  <c r="E60" i="29"/>
  <c r="T97" i="33"/>
  <c r="T107" i="33"/>
  <c r="E59" i="29"/>
  <c r="S81" i="33"/>
  <c r="T75" i="33"/>
  <c r="E62" i="29"/>
  <c r="T90" i="33"/>
  <c r="T79" i="33"/>
  <c r="T91" i="33"/>
  <c r="T103" i="33"/>
  <c r="T60" i="33"/>
  <c r="T115" i="33"/>
  <c r="R81" i="33"/>
  <c r="T96" i="33"/>
  <c r="T109" i="33"/>
  <c r="S134" i="33"/>
  <c r="T57" i="33"/>
  <c r="T69" i="33"/>
  <c r="T106" i="33"/>
  <c r="T52" i="30"/>
  <c r="S52" i="30"/>
  <c r="E12" i="29"/>
  <c r="S49" i="30"/>
  <c r="T7" i="30"/>
  <c r="E6" i="29"/>
  <c r="F6" i="29" s="1"/>
  <c r="T31" i="30"/>
  <c r="T9" i="30"/>
  <c r="E8" i="29"/>
  <c r="T10" i="30"/>
  <c r="E9" i="29"/>
  <c r="T12" i="30"/>
  <c r="T21" i="30"/>
  <c r="T34" i="30"/>
  <c r="T47" i="30"/>
  <c r="T49" i="30" s="1"/>
  <c r="T23" i="30"/>
  <c r="E11" i="29"/>
  <c r="T37" i="30"/>
  <c r="T39" i="30"/>
  <c r="T121" i="32"/>
  <c r="T286" i="32"/>
  <c r="T279" i="32"/>
  <c r="T131" i="32"/>
  <c r="T118" i="33"/>
  <c r="T89" i="33"/>
  <c r="T101" i="33"/>
  <c r="T113" i="33"/>
  <c r="T27" i="33"/>
  <c r="T102" i="33"/>
  <c r="T112" i="33"/>
  <c r="T61" i="33"/>
  <c r="T92" i="33"/>
  <c r="T104" i="33"/>
  <c r="T116" i="33"/>
  <c r="T70" i="33"/>
  <c r="T71" i="33"/>
  <c r="T64" i="33"/>
  <c r="T72" i="33"/>
  <c r="T65" i="33"/>
  <c r="T74" i="33"/>
  <c r="T66" i="33"/>
  <c r="T30" i="30"/>
  <c r="T41" i="33"/>
  <c r="T29" i="33"/>
  <c r="T40" i="33"/>
  <c r="T15" i="30"/>
  <c r="T13" i="30"/>
  <c r="T36" i="30"/>
  <c r="T35" i="30"/>
  <c r="T15" i="33"/>
  <c r="T16" i="30"/>
  <c r="T18" i="30"/>
  <c r="T25" i="30"/>
  <c r="T33" i="30"/>
  <c r="T11" i="31"/>
  <c r="T44" i="33"/>
  <c r="T17" i="30"/>
  <c r="T26" i="30"/>
  <c r="T32" i="30"/>
  <c r="T32" i="33"/>
  <c r="T45" i="33"/>
  <c r="T22" i="33"/>
  <c r="T17" i="33"/>
  <c r="T19" i="33"/>
  <c r="T37" i="33"/>
  <c r="T21" i="33"/>
  <c r="T24" i="33"/>
  <c r="T36" i="33"/>
  <c r="S13" i="33"/>
  <c r="T39" i="33"/>
  <c r="T18" i="33"/>
  <c r="T42" i="33"/>
  <c r="T26" i="33"/>
  <c r="T35" i="33"/>
  <c r="T23" i="33"/>
  <c r="T34" i="33"/>
  <c r="T47" i="33"/>
  <c r="T51" i="33"/>
  <c r="T14" i="33"/>
  <c r="T48" i="33"/>
  <c r="T10" i="33"/>
  <c r="T20" i="33"/>
  <c r="T33" i="33"/>
  <c r="T46" i="33"/>
  <c r="T50" i="33"/>
  <c r="T38" i="33"/>
  <c r="T49" i="33"/>
  <c r="T16" i="33"/>
  <c r="T30" i="33"/>
  <c r="T25" i="33"/>
  <c r="T43" i="33"/>
  <c r="T31" i="33"/>
  <c r="D60" i="29"/>
  <c r="D59" i="29"/>
  <c r="S40" i="30"/>
  <c r="T20" i="30"/>
  <c r="T19" i="30"/>
  <c r="D9" i="29"/>
  <c r="F9" i="29" s="1"/>
  <c r="F60" i="29" l="1"/>
  <c r="E76" i="29"/>
  <c r="T81" i="33"/>
  <c r="T134" i="33"/>
  <c r="F59" i="29"/>
  <c r="S136" i="33"/>
  <c r="S54" i="30"/>
  <c r="D62" i="29"/>
  <c r="F62" i="29" s="1"/>
  <c r="D64" i="29"/>
  <c r="F64" i="29" s="1"/>
  <c r="R88" i="33"/>
  <c r="R134" i="33"/>
  <c r="R40" i="30" l="1"/>
  <c r="D67" i="29" l="1"/>
  <c r="F67" i="29" s="1"/>
  <c r="D68" i="29"/>
  <c r="F68" i="29" s="1"/>
  <c r="D69" i="29"/>
  <c r="F69" i="29" s="1"/>
  <c r="D70" i="29"/>
  <c r="F70" i="29" s="1"/>
  <c r="D66" i="29"/>
  <c r="F66" i="29" s="1"/>
  <c r="D65" i="29"/>
  <c r="F65" i="29" s="1"/>
  <c r="D61" i="29"/>
  <c r="F61" i="29" s="1"/>
  <c r="D58" i="29"/>
  <c r="F58" i="29" s="1"/>
  <c r="D55" i="29"/>
  <c r="F55" i="29" s="1"/>
  <c r="D54" i="29"/>
  <c r="F54" i="29" s="1"/>
  <c r="D75" i="29"/>
  <c r="F75" i="29" s="1"/>
  <c r="D74" i="29"/>
  <c r="F74" i="29" s="1"/>
  <c r="D73" i="29"/>
  <c r="F73" i="29" s="1"/>
  <c r="D72" i="29"/>
  <c r="F72" i="29" s="1"/>
  <c r="D51" i="29"/>
  <c r="F51" i="29" s="1"/>
  <c r="D50" i="29"/>
  <c r="F50" i="29" s="1"/>
  <c r="D35" i="29"/>
  <c r="F35" i="29" s="1"/>
  <c r="F33" i="29"/>
  <c r="D25" i="29"/>
  <c r="F25" i="29" s="1"/>
  <c r="R20" i="31"/>
  <c r="D19" i="29"/>
  <c r="F19" i="29" s="1"/>
  <c r="D20" i="29"/>
  <c r="F20" i="29" s="1"/>
  <c r="D18" i="29"/>
  <c r="F18" i="29" s="1"/>
  <c r="D17" i="29"/>
  <c r="F17" i="29" s="1"/>
  <c r="D16" i="29"/>
  <c r="D23" i="29"/>
  <c r="F23" i="29" s="1"/>
  <c r="D22" i="29"/>
  <c r="F22" i="29" s="1"/>
  <c r="D21" i="29"/>
  <c r="F21" i="29" s="1"/>
  <c r="E14" i="29"/>
  <c r="D13" i="29"/>
  <c r="F13" i="29" s="1"/>
  <c r="D12" i="29"/>
  <c r="F12" i="29" s="1"/>
  <c r="D11" i="29"/>
  <c r="F11" i="29" s="1"/>
  <c r="D10" i="29"/>
  <c r="F10" i="29" s="1"/>
  <c r="D7" i="29"/>
  <c r="F7" i="29" s="1"/>
  <c r="D8" i="29"/>
  <c r="F8" i="29" s="1"/>
  <c r="D5" i="29"/>
  <c r="F5" i="29" s="1"/>
  <c r="F14" i="29" l="1"/>
  <c r="F16" i="29"/>
  <c r="F26" i="29" s="1"/>
  <c r="D26" i="29"/>
  <c r="D14" i="29"/>
  <c r="R7" i="33" l="1"/>
  <c r="R9" i="33"/>
  <c r="R52" i="30"/>
  <c r="R49" i="30"/>
  <c r="R8" i="31"/>
  <c r="R12" i="31"/>
  <c r="R17" i="31"/>
  <c r="T22" i="31" l="1"/>
  <c r="R54" i="30"/>
  <c r="R22" i="31"/>
  <c r="R179" i="32" l="1"/>
  <c r="T11" i="30" l="1"/>
  <c r="T40" i="30" s="1"/>
  <c r="T54" i="30" s="1"/>
  <c r="R13" i="33"/>
  <c r="R136" i="33" s="1"/>
  <c r="D56" i="29"/>
  <c r="D76" i="29" l="1"/>
  <c r="F56" i="29"/>
  <c r="F76" i="29" s="1"/>
  <c r="T13" i="33"/>
  <c r="T136" i="33" s="1"/>
  <c r="D52" i="29"/>
  <c r="F30" i="29"/>
  <c r="F52" i="29" s="1"/>
  <c r="E52" i="29"/>
  <c r="E78" i="29" s="1"/>
  <c r="E89" i="29" s="1"/>
  <c r="T289" i="32"/>
  <c r="S289" i="32"/>
  <c r="R289" i="32"/>
  <c r="F78" i="29" l="1"/>
  <c r="F89" i="29" s="1"/>
  <c r="D78" i="29"/>
  <c r="D89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Piruch Tibipa</author>
  </authors>
  <commentList>
    <comment ref="E4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Sergio Piruch Tibipa:</t>
        </r>
        <r>
          <rPr>
            <sz val="9"/>
            <color indexed="81"/>
            <rFont val="Tahoma"/>
            <family val="2"/>
          </rPr>
          <t xml:space="preserve">
SIETE IGLESIAS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Piruch Tibipa</author>
  </authors>
  <commentList>
    <comment ref="E8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Sergio Piruch Tibipa:</t>
        </r>
        <r>
          <rPr>
            <sz val="9"/>
            <color indexed="81"/>
            <rFont val="Tahoma"/>
            <family val="2"/>
          </rPr>
          <t xml:space="preserve">
Necesitamos dividir esta partida para lograr las metas propuestas en el PDOT</t>
        </r>
      </text>
    </comment>
    <comment ref="E84" authorId="0" shapeId="0" xr:uid="{A745DD01-CE83-4404-BE9D-DA4E73331CFA}">
      <text>
        <r>
          <rPr>
            <b/>
            <sz val="9"/>
            <color indexed="81"/>
            <rFont val="Tahoma"/>
            <family val="2"/>
          </rPr>
          <t>Sergio Piruch Tibipa:</t>
        </r>
        <r>
          <rPr>
            <sz val="9"/>
            <color indexed="81"/>
            <rFont val="Tahoma"/>
            <family val="2"/>
          </rPr>
          <t xml:space="preserve">
Necesitamos dividir esta partida para lograr las metas propuestas en el PDOT</t>
        </r>
      </text>
    </comment>
  </commentList>
</comments>
</file>

<file path=xl/sharedStrings.xml><?xml version="1.0" encoding="utf-8"?>
<sst xmlns="http://schemas.openxmlformats.org/spreadsheetml/2006/main" count="2598" uniqueCount="1167">
  <si>
    <t>GOBIERNO AUTÓNOMO DESCENTRALIZADO DEL CANTÓN SAN JUAN BOSCO</t>
  </si>
  <si>
    <t>PRODUCTOS O ACTIVIDADES DEL PROYECTO</t>
  </si>
  <si>
    <t>MODALIDAD EJECUCION</t>
  </si>
  <si>
    <t>TIPO DE COMPRA</t>
  </si>
  <si>
    <t>PARTIDA PRESUPUESTARIA</t>
  </si>
  <si>
    <t>FUENTE DE FINANCIAMIENTO</t>
  </si>
  <si>
    <t>CRONOGRAMA DE EJECUCION CUATRIMESTRE</t>
  </si>
  <si>
    <t>AD</t>
  </si>
  <si>
    <t>Contr</t>
  </si>
  <si>
    <t>Gest o Conv</t>
  </si>
  <si>
    <t>Bienes y Servicios</t>
  </si>
  <si>
    <t>Obra</t>
  </si>
  <si>
    <t>Consult</t>
  </si>
  <si>
    <t>Ingresos Propios</t>
  </si>
  <si>
    <t>Ingresos Externos</t>
  </si>
  <si>
    <t>I</t>
  </si>
  <si>
    <t>II</t>
  </si>
  <si>
    <t>III</t>
  </si>
  <si>
    <t>00.00.F611.320.710509.000.14.08.99999999.000</t>
  </si>
  <si>
    <t>00.00.F611.320.710512.000.14.08.99999999.000</t>
  </si>
  <si>
    <t>00.00.F611.320.710707.000.14.08.99999999.000</t>
  </si>
  <si>
    <t>00.00.F611.320.730106.000.14.08.99999999.000</t>
  </si>
  <si>
    <t>00.00.F611.320.730201.000.14.08.99999999.000</t>
  </si>
  <si>
    <t>00.00.F611.320.730301.000.14.08.99999999.000</t>
  </si>
  <si>
    <t>00.00.F611.320.730303.000.14.08.99999999.000</t>
  </si>
  <si>
    <t>00.00.F611.320.730204.000.14.08.99999999.000</t>
  </si>
  <si>
    <t>00.00.F611.320.730802.000.14.08.99999999.000</t>
  </si>
  <si>
    <t>00.00.F611.320.730804.000.14.08.99999999.000</t>
  </si>
  <si>
    <t>00.00.F611.320.731403.000.14.08.99999999.000</t>
  </si>
  <si>
    <t>00.00.F611.320.731404.000.14.08.99999999.000</t>
  </si>
  <si>
    <t>00.00.F611.320.731407.000.14.08.99999999.000</t>
  </si>
  <si>
    <t>00.00.F611.320.840103.000.14.08.99999999.000</t>
  </si>
  <si>
    <t>00.00.F611.320.840107.000.14.08.99999999.000</t>
  </si>
  <si>
    <t>00.00.F611.320.730803.000.14.08.99999999.000</t>
  </si>
  <si>
    <t>00.00.F611.320.730805.000.14.08.99999999.000</t>
  </si>
  <si>
    <t>00.00.F611.320.730807.000.14.08.99999999.000</t>
  </si>
  <si>
    <t>00.00.F611.320.730813.000.14.08.99999999.000</t>
  </si>
  <si>
    <t>00.00.F611.320.730404.000.14.08.99999999.000</t>
  </si>
  <si>
    <t>00.00.F611.320.730405.000.14.08.99999999.000</t>
  </si>
  <si>
    <t>00.00.F611.320.730814.002.14.08.99999999.000</t>
  </si>
  <si>
    <t>00.00.F611.320.840104.000.14.08.99999999.000</t>
  </si>
  <si>
    <t>00.00.F611.320.730299.307.14.08.99999999.000</t>
  </si>
  <si>
    <t>00.00.F611.320.730609.000.14.08.99999999.000</t>
  </si>
  <si>
    <t>00.00.F611.320.730299.309.14.08.99999999.000</t>
  </si>
  <si>
    <t>00.00.F611.320.730299.315.14.08.99999999.000</t>
  </si>
  <si>
    <t>00.00.F611.320.730299.308.14.08.99999999.000</t>
  </si>
  <si>
    <t>00.00.F611.320.730299.305.14.08.99999999.000</t>
  </si>
  <si>
    <t>00.00.F611.320.750501.002.14.08.99999999.000</t>
  </si>
  <si>
    <t>00.00.F611.320.730299.306.14.08.99999999.000</t>
  </si>
  <si>
    <t>00.00.F611.320.730299.318.14.08.99999999.000</t>
  </si>
  <si>
    <t>00.00.F611.310.710506.000.14.08.99999999.000</t>
  </si>
  <si>
    <t>00.00.F611.310.710507.000.14.08.99999999.000</t>
  </si>
  <si>
    <t>00.00.F611.310.710509.000.14.08.99999999.000</t>
  </si>
  <si>
    <t>00.00.F611.310.710512.000.14.08.99999999.000</t>
  </si>
  <si>
    <t>00.00.F611.310.710707.000.14.08.99999999.000</t>
  </si>
  <si>
    <t>00.00.F611.310.730106.000.14.08.99999999.000</t>
  </si>
  <si>
    <t>00.00.F611.310.730301.000.14.08.99999999.000</t>
  </si>
  <si>
    <t>00.00.F611.310.730303.000.14.08.99999999.000</t>
  </si>
  <si>
    <t>00.00.F611.310.730603.000.14.08.99999999.000</t>
  </si>
  <si>
    <t>00.00.F611.310.730802.000.14.08.99999999.000</t>
  </si>
  <si>
    <t>00.00.F611.310.730804.000.14.08.99999999.000</t>
  </si>
  <si>
    <t>00.00.F611.310.730806.000.14.08.99999999.000</t>
  </si>
  <si>
    <t>00.00.F611.310.730204.000.14.08.99999999.000</t>
  </si>
  <si>
    <t>00.00.F611.310.730807.000.14.08.99999999.000</t>
  </si>
  <si>
    <t>00.00.F611.310.730899.000.14.08.99999999.000</t>
  </si>
  <si>
    <t>00.00.F611.310.730811.003.14.08.99999999.000</t>
  </si>
  <si>
    <t>00.00.F611.310.731403.000.14.08.99999999.000</t>
  </si>
  <si>
    <t>00.00.F611.310.731404.000.14.08.99999999.000</t>
  </si>
  <si>
    <t>00.00.F611.310.731407.000.14.08.99999999.000</t>
  </si>
  <si>
    <t>00.00.F611.310.840103.000.14.08.99999999.000</t>
  </si>
  <si>
    <t>00.00.F611.310.840104.000.14.08.99999999.000</t>
  </si>
  <si>
    <t>00.00.F611.310.840107.000.14.08.99999999.000</t>
  </si>
  <si>
    <t>00.00.F611.310.730605.011.14.08.99999999.000</t>
  </si>
  <si>
    <t>00.00.F611.310.730605.000.14.08.99999999.000</t>
  </si>
  <si>
    <t>00.00.F611.310.730601.000.14.08.99999999.000</t>
  </si>
  <si>
    <t>00.00.F611.310.730605.005.14.08.99999999.000</t>
  </si>
  <si>
    <t>00.00.F611.310.730605.007.14.08.99999999.000</t>
  </si>
  <si>
    <t>00.00.F611.310.730811.002.14.08.99999999.000</t>
  </si>
  <si>
    <t>00.00.F611.310.750599.001.14.08.99999999.000</t>
  </si>
  <si>
    <t>00.00.F611.310.730811.001.14.08.99999999.000</t>
  </si>
  <si>
    <t>00.00.F611.360.710506.000.14.08.99999999.000</t>
  </si>
  <si>
    <t>00.00.F611.360.710509.001.14.08.99999999.000</t>
  </si>
  <si>
    <t>00.00.F611.360.710507.000.14.08.99999999.000</t>
  </si>
  <si>
    <t>00.00.F611.360.710512.000.14.08.99999999.000</t>
  </si>
  <si>
    <t>00.00.F611.360.710707.000.14.08.99999999.000</t>
  </si>
  <si>
    <t>00.00.F611.360.730104.000.14.08.99999999.000</t>
  </si>
  <si>
    <t>00.00.F611.360.730106.000.14.08.99999999.000</t>
  </si>
  <si>
    <t>00.00.F611.360.730201.000.14.08.99999999.000</t>
  </si>
  <si>
    <t>00.00.F611.360.730301.000.14.08.99999999.000</t>
  </si>
  <si>
    <t>00.00.F611.360.730303.000.14.08.99999999.000</t>
  </si>
  <si>
    <t>00.00.F611.360.730603.000.14.08.99999999.000</t>
  </si>
  <si>
    <t>00.00.F611.360.970101.000.14.08.99999999.000</t>
  </si>
  <si>
    <t>00.00.F611.360.730802.000.14.08.99999999.000</t>
  </si>
  <si>
    <t>00.00.F611.360.730204.000.14.08.99999999.000</t>
  </si>
  <si>
    <t>00.00.F611.360.730807.000.14.08.99999999.000</t>
  </si>
  <si>
    <t>00.00.F611.360.730804.000.14.08.99999999.000</t>
  </si>
  <si>
    <t>00.00.F611.360.730805.000.14.08.99999999.000</t>
  </si>
  <si>
    <t>00.00.F611.360.731403.000.14.08.99999999.000</t>
  </si>
  <si>
    <t>00.00.F611.360.731404.000.14.08.99999999.000</t>
  </si>
  <si>
    <t>00.00.F611.360.731406.000.14.08.99999999.000</t>
  </si>
  <si>
    <t>00.00.F611.360.731407.000.14.08.99999999.000</t>
  </si>
  <si>
    <t>00.00.F611.360.840103.000.14.08.99999999.000</t>
  </si>
  <si>
    <t>00.00.F611.360.840104.000.14.08.99999999.000</t>
  </si>
  <si>
    <t>00.00.F611.360.840106.000.14.08.99999999.000</t>
  </si>
  <si>
    <t>00.00.F611.360.840107.000.14.08.99999999.000</t>
  </si>
  <si>
    <t>00.00.F611.360.840201.000.14.08.99999999.000</t>
  </si>
  <si>
    <t>00.00.F611.360.840111.000.14.08.99999999.000</t>
  </si>
  <si>
    <t>00.00.F611.360.730502.001.14.08.99999999.000</t>
  </si>
  <si>
    <t>00.00.F611.360.730299.001.14.08.99999999.000</t>
  </si>
  <si>
    <t>00.00.F611.360.730404.000.14.08.99999999.000</t>
  </si>
  <si>
    <t>00.00.F611.360.730405.000.14.08.99999999.000</t>
  </si>
  <si>
    <t>00.00.F611.360.730803.000.14.08.99999999.000</t>
  </si>
  <si>
    <t>00.00.F611.360.770201.001.14.08.99999999.000</t>
  </si>
  <si>
    <t>00.00.F611.360.730813.000.14.08.99999999.000</t>
  </si>
  <si>
    <t>00.00.F611.360.750107.051.14.08.99999999.000</t>
  </si>
  <si>
    <t>00.00.F611.360.750107.052.14.08.99999999.000</t>
  </si>
  <si>
    <t>00.00.F611.360.750107.053.14.08.99999999.000</t>
  </si>
  <si>
    <t>00.00.F611.360.750104.011.14.08.99999999.000</t>
  </si>
  <si>
    <t>00.00.F611.360.750107.057.14.08.99999999.000</t>
  </si>
  <si>
    <t>00.00.F611.360.750599.007.14.08.99999999.000</t>
  </si>
  <si>
    <t>00.00.F611.360.750501.016.14.08.99999999.000</t>
  </si>
  <si>
    <t>00.00.F611.360.750107.059.14.08.99999999.000</t>
  </si>
  <si>
    <t>00.00.F611.360.750107.027.14.08.99999999.000</t>
  </si>
  <si>
    <t>00.00.F611.360.750107.041.14.08.99999999.000</t>
  </si>
  <si>
    <t>00.00.F611.360.750501.012.14.08.99999999.000</t>
  </si>
  <si>
    <t>00.00.F611.360.750103.010.14.08.99999999.000</t>
  </si>
  <si>
    <t>00.00.F611.360.750103.008.14.08.99999999.000</t>
  </si>
  <si>
    <t>00.00.F611.360.750107.032.14.08.99999999.000</t>
  </si>
  <si>
    <t>00.00.F611.360.750107.006.14.08.99999999.000</t>
  </si>
  <si>
    <t>00.00.F611.360.750501.019.14.08.99999999.000</t>
  </si>
  <si>
    <t>00.00.F611.360.750104.023.14.08.99999999.000</t>
  </si>
  <si>
    <t>00.00.F611.360.750107.044.14.08.99999999.000</t>
  </si>
  <si>
    <t>00.00.F611.360.750501.007.14.08.99999999.000</t>
  </si>
  <si>
    <t>00.00.F611.360.750599.003.14.08.99999999.000</t>
  </si>
  <si>
    <t>00.00.F611.360.750104.003.14.08.99999999.000</t>
  </si>
  <si>
    <t>00.00.F611.360.750105.020.14.08.99999999.000</t>
  </si>
  <si>
    <t>00.00.F611.360.750101.005.14.08.99999999.000</t>
  </si>
  <si>
    <t>00.00.F611.360.750101.023.14.08.99999999.000</t>
  </si>
  <si>
    <t>00.00.F611.360.750103.021.14.08.99999999.000</t>
  </si>
  <si>
    <t>00.00.F611.360.730504.000.14.08.99999999.000</t>
  </si>
  <si>
    <t>00.00.F611.360.730806.000.14.08.99999999.000</t>
  </si>
  <si>
    <t>00.00.F611.360.730806.001.14.08.99999999.000</t>
  </si>
  <si>
    <t>00.00.F611.360.730811.004.14.08.99999999.000</t>
  </si>
  <si>
    <t>00.00.F611.360.730811.021.14.08.99999999.000</t>
  </si>
  <si>
    <t>00.00.F611.360.730811.007.14.08.99999999.000</t>
  </si>
  <si>
    <t>00.00.F611.360.730811.006.14.08.99999999.000</t>
  </si>
  <si>
    <t>00.00.F611.360.730811.009.14.08.99999999.000</t>
  </si>
  <si>
    <t>00.00.F611.360.730811.008.14.08.99999999.000</t>
  </si>
  <si>
    <t>00.00.F611.360.730811.012.14.08.99999999.000</t>
  </si>
  <si>
    <t>00.00.F611.360.730811.013.14.08.99999999.000</t>
  </si>
  <si>
    <t>00.00.F611.360.730811.014.14.08.99999999.000</t>
  </si>
  <si>
    <t>00.00.F611.360.730811.015.14.08.99999999.000</t>
  </si>
  <si>
    <t>00.00.F611.360.750107.050.14.08.99999999.000</t>
  </si>
  <si>
    <t>00.00.F611.360.730604.000.14.08.99999999.000</t>
  </si>
  <si>
    <t>00.00.F611.360.730605.019.14.08.99999999.000</t>
  </si>
  <si>
    <t>00.00.F611.360.730607.001.14.08.99999999.000</t>
  </si>
  <si>
    <t>00.00.F611.360.780104.001.14.08.99999999.000</t>
  </si>
  <si>
    <t>00.00.F611.360.750104.010.14.08.99999999.000</t>
  </si>
  <si>
    <t>00.00.F611.360.750104.020.14.08.99999999.000</t>
  </si>
  <si>
    <t>00.00.F611.360.750104.004.14.08.99999999.000</t>
  </si>
  <si>
    <t>00.00.F611.360.750105.010.14.08.99999999.000</t>
  </si>
  <si>
    <t>00.00.F611.360.750599.018.14.08.99999999.000</t>
  </si>
  <si>
    <t>00.00.F611.360.750105.033.14.08.99999999.000</t>
  </si>
  <si>
    <t>00.00.F611.360.750599.014.14.08.99999999.000</t>
  </si>
  <si>
    <t>00.00.F611.360.750599.002.14.08.99999999.000</t>
  </si>
  <si>
    <t>00.00.F611.360.750401.001.14.08.99999999.000</t>
  </si>
  <si>
    <t>00.00.F611.360.730105.000.14.08.99999999.000</t>
  </si>
  <si>
    <t>00.00.I811.210.710506.000.14.08.99999999.000</t>
  </si>
  <si>
    <t>00.00.I811.210.710509.000.14.08.99999999.000</t>
  </si>
  <si>
    <t>00.00.I811.210.710707.000.14.08.99999999.000</t>
  </si>
  <si>
    <t>00.00.I811.210.730106.000.14.08.99999999.000</t>
  </si>
  <si>
    <t>00.00.I811.210.730201.000.14.08.99999999.000</t>
  </si>
  <si>
    <t>00.00.I811.210.730301.000.14.08.99999999.000</t>
  </si>
  <si>
    <t>00.00.I811.210.730303.000.14.08.99999999.000</t>
  </si>
  <si>
    <t>00.00.I811.210.730603.000.14.08.99999999.000</t>
  </si>
  <si>
    <t>00.00.I811.210.730802.000.14.08.99999999.000</t>
  </si>
  <si>
    <t>00.00.I811.210.730204.000.14.08.99999999.000</t>
  </si>
  <si>
    <t>00.00.I811.210.730404.000.14.08.99999999.000</t>
  </si>
  <si>
    <t>00.00.I811.210.730804.000.14.08.99999999.000</t>
  </si>
  <si>
    <t>00.00.I811.210.730805.000.14.08.99999999.000</t>
  </si>
  <si>
    <t>00.00.I811.210.730807.000.14.08.99999999.000</t>
  </si>
  <si>
    <t>00.00.I811.210.731403.000.14.08.99999999.000</t>
  </si>
  <si>
    <t>00.00.I811.210.731404.000.14.08.99999999.000</t>
  </si>
  <si>
    <t>00.00.I811.210.731406.000.14.08.99999999.000</t>
  </si>
  <si>
    <t>00.00.I811.210.731407.000.14.08.99999999.000</t>
  </si>
  <si>
    <t>00.00.I811.210.840103.000.14.08.99999999.000</t>
  </si>
  <si>
    <t>00.00.I811.210.840104.000.14.08.99999999.000</t>
  </si>
  <si>
    <t>00.00.I811.210.840105.000.14.08.99999999.000</t>
  </si>
  <si>
    <t>00.00.I811.210.840107.000.14.08.99999999.000</t>
  </si>
  <si>
    <t>00.00.I811.210.730299.209.14.08.01070800.000</t>
  </si>
  <si>
    <t>00.00.I811.210.730299.218.14.08.01050200.000</t>
  </si>
  <si>
    <t>00.00.I811.210.730299.225.14.08.99999999.000</t>
  </si>
  <si>
    <t>Desarrollo de una escuela de danza para el centro cantonal y sus comunidades</t>
  </si>
  <si>
    <t>00.00.I811.210.730299.205.14.08.01031100.000</t>
  </si>
  <si>
    <t>00.00.I811.210.730299.216.14.08.01050200.000</t>
  </si>
  <si>
    <t>00.00.I811.210.730299.217.14.08.01050200.005</t>
  </si>
  <si>
    <t>Proyecto de talleres de arte y cultura cantonal</t>
  </si>
  <si>
    <t>00.00.I811.210.730299.220.14.08.01031000.000</t>
  </si>
  <si>
    <t>Proyecto de actividades culturales de fin de año</t>
  </si>
  <si>
    <t>00.00.I811.210.730299.223.14.08.01031100.000</t>
  </si>
  <si>
    <t>Proyecto del carnaval cultural en el cantón</t>
  </si>
  <si>
    <t>00.00.I811.210.730299.206.14.08.01031000.000</t>
  </si>
  <si>
    <t>TOTAL ACUMULADO</t>
  </si>
  <si>
    <t>GOBIERNO AUTONOMO DESCENTRALIZADO MUNICIPAL DE SAN JUAN BOSCO</t>
  </si>
  <si>
    <t>PROGRAMA</t>
  </si>
  <si>
    <t>DIRECCIÓN RESPONSABLE</t>
  </si>
  <si>
    <t>Dirección de gestión ambiental</t>
  </si>
  <si>
    <t xml:space="preserve"> PROYECTO</t>
  </si>
  <si>
    <t>COMPONENTE: BIOFISICO</t>
  </si>
  <si>
    <t>META</t>
  </si>
  <si>
    <t>Número de talleres de capacitación de cambio climático hasta el 2023</t>
  </si>
  <si>
    <t>Realizar 4 Talleres de capacitación enfocados al cambio climático con la participación de mínimo 25 personas  por taller, por año hasta el 2023</t>
  </si>
  <si>
    <t>Educación Ambiental enfocados en el reciclaje, bioeconómia y protección ambiental.</t>
  </si>
  <si>
    <t>Número de talleres de educación ambiental  hasta el 2023</t>
  </si>
  <si>
    <t>Realizar 4 talleres de Educación Ambiental por año, con la participación de minimo 20 personas por taller, por año  hasta el 2023</t>
  </si>
  <si>
    <t>Estudio e implementación de un plan de manejo de las áreas de recarga hídrica, cursos de agua  y fuentes de captación.</t>
  </si>
  <si>
    <t>Número de estudios de implementación de plan de manejo de recursos hídricos hasta el 2023</t>
  </si>
  <si>
    <t>Realizar 1 estudio e implementación de plan de manejo de recursos hidrícos, hasta el 2023</t>
  </si>
  <si>
    <t>Implementación del plan de manejo del Área de Conservación Siete Iglesias - Tema biofísico</t>
  </si>
  <si>
    <t>Numero e planes de manejo implementaa el area de conservacion siete iglecias hasta finales del 2022</t>
  </si>
  <si>
    <t>Ejecutar 1 plan de manejo  (temas  biofísicos) del area de conservacion Siete Iglesias, hasta finales del 2023</t>
  </si>
  <si>
    <t>Seguimiento del cumplimiento de planes de manejo ambientales y  gestión para reparación y compensación por daños ambientales.</t>
  </si>
  <si>
    <t>Estructurar 1 comité para el seguimiento de 10 planes de manejo de los proyectos mineros, hasta el 2023</t>
  </si>
  <si>
    <t>Reforestación de la zona de amortiguamiento  y zonas degradadas</t>
  </si>
  <si>
    <t>Número de héctareas para realizar forestación en zonas degradadas y en áreas que requieren manejo silvopastoril hasta el 2023</t>
  </si>
  <si>
    <t>Realizar forestación y reforestación en 100 ha (4%) de la zona de amortiguamiento, hasta el 2023</t>
  </si>
  <si>
    <t>Fortalecimiento de un vivero integral para conservación y soberania alimentaria.</t>
  </si>
  <si>
    <t>Número de vivero integral hasta el 2023</t>
  </si>
  <si>
    <t>Fortalecer el vivero integral, hasta el 2023</t>
  </si>
  <si>
    <t xml:space="preserve">Estudios, monitoreo y ejecución de planes de contingencia para prevención y mitigación de desastres naturales. </t>
  </si>
  <si>
    <t>Número de monitoreos de obras de mitigación hasta el 2023</t>
  </si>
  <si>
    <t>Realizar el monitoreo y ejecución de obras mtigación dentro de las 336,4 ha, hasta el 2023</t>
  </si>
  <si>
    <t>Plan para fortalecer la capacidad de respuesta frente a eventos de riesgos.</t>
  </si>
  <si>
    <t>Implentar un plan para el fortalecimiento de capacidad de respuesta con 4 talleres anuales, hasta el 2023</t>
  </si>
  <si>
    <t>MATERIALES Y SUMINISTROS (SEÑALETICA SIETE IGLESIAS)</t>
  </si>
  <si>
    <t>00.00.F611.320.730811.026.14.08.99999999.000</t>
  </si>
  <si>
    <t>PROYECTO DE EDUCACION AMBIENTAL EN EL CANTON SJB</t>
  </si>
  <si>
    <t>PROCESOS AMBIENTALES AL MAE MORONA</t>
  </si>
  <si>
    <t>Educación sobre medidas de adaptación al cambio climático</t>
  </si>
  <si>
    <t>INVESTIGACIONES ESPECIALIZADAS Y ANALISIS DE LABORATORIO</t>
  </si>
  <si>
    <t>MANTENIMIENTO Y FORTALECIMIENTO DEL VIVERO FORESTAL MUNICIPAL</t>
  </si>
  <si>
    <t>REPUESTOS Y ACCESORIOS</t>
  </si>
  <si>
    <t>MATERIALES Y SUMINISTROS AGROPECUARIOS (AREAS VERDES)</t>
  </si>
  <si>
    <t>MATERIALES Y SUMINISTROS (GESTION DEL ESTADIO MUNICIPAL)</t>
  </si>
  <si>
    <t>MANEJO Y RECICLAJE DE RESIDUOS SOLIDOS</t>
  </si>
  <si>
    <t>PLANTAS ORNAMENTALES PARQUES Y JARDINES</t>
  </si>
  <si>
    <t>ACCESORIOS E INSUMOS QUIMICOS Y ORGANICOS</t>
  </si>
  <si>
    <t>00.00.F611.320.730814.003.14.08.99999999.000</t>
  </si>
  <si>
    <t>00.00.F611.320.730814.004.14.08.99999999.000</t>
  </si>
  <si>
    <t>00.00.F611.320.730814.007.14.08.99999999.000</t>
  </si>
  <si>
    <t>00.00.F611.320.730819.000.14.08.99999999.000</t>
  </si>
  <si>
    <t>Fortalecimiento e implementación de emprendimientos productivos</t>
  </si>
  <si>
    <t>Creación del sistema de Comercio Electrónico</t>
  </si>
  <si>
    <t>Número de personas capacitadas en emprendimientos productivos</t>
  </si>
  <si>
    <t>Numero. páginas electrónicas creadas</t>
  </si>
  <si>
    <t>Implementación y fortalecimiento de fincas familiares agro ecológicas</t>
  </si>
  <si>
    <t>Re potencialización del vivero Municipal con un enfoque de soberanía alimentaría</t>
  </si>
  <si>
    <t>Fortalecimiento e implementación de ferias agroecológicas</t>
  </si>
  <si>
    <t>Número de fincas familiares  agroecologicas implementadas</t>
  </si>
  <si>
    <t>Un vivero repotenciado</t>
  </si>
  <si>
    <t>Número de ferias de prodcutores agropecaurios espacios para comercialización ejecutados</t>
  </si>
  <si>
    <t>Desarrollo ganadero integral sostenible con enfoque de cambio climático</t>
  </si>
  <si>
    <t xml:space="preserve">Estudio de factibilidad para la puesta en marcha de una planta de transformación de la carne de bovino </t>
  </si>
  <si>
    <t>Impulsar la creación de  talento humano local sobre actividades productivas dirigidos a estudiantes de los últimos años secudnarios.</t>
  </si>
  <si>
    <t>Nro. Proyectos ganaderos con un manejo integral desarrollados</t>
  </si>
  <si>
    <t>Número de estudios realizados</t>
  </si>
  <si>
    <t>Número de proyectos implementados para generar capacidad instalada local en el área agropecuaria</t>
  </si>
  <si>
    <t>Implementación del Plan de Turismo 7 Iglesias</t>
  </si>
  <si>
    <t>Impulso para la  denominación de San Juan Bosco como destino turístico saludable.</t>
  </si>
  <si>
    <t>Número de calificación de San Juan como destino turístico</t>
  </si>
  <si>
    <t>PROYECTO DE MEJORAMIENTO GENETICO Y SALUD ANIMAL INTEGRAL</t>
  </si>
  <si>
    <t>PROYECTO DE INCENTIVO AL GANADERO DE SAN JUAN BOSCO (FERIA JUNIO)</t>
  </si>
  <si>
    <t>MANTENIMIENTO Y ADECUACIONES DEL RECINTO FERIAL</t>
  </si>
  <si>
    <t>FORTALECIMIENTO DEL TURISMO COMUNITARIO</t>
  </si>
  <si>
    <t>MANTENIMIENTO DE SENDEROS ECOLOGICOS SECTORES TURISTICOS EN SJB</t>
  </si>
  <si>
    <t>00.00.F611.320.750501.037.14.08.99999999.000</t>
  </si>
  <si>
    <t>CONVENIO CON ASOCIACION DE PRODUCTORES DEL CANTON</t>
  </si>
  <si>
    <t xml:space="preserve">1.-Programa de Saneamiento Ambiental </t>
  </si>
  <si>
    <t>COMPONENTE: ASENTAMIENTOS HUMANOS, MOVILIDAD CONECTIVIDAD, ENERGIA Y TELECOMUNICACIONES</t>
  </si>
  <si>
    <t>Alcantarillado Sanitario para San Carlos de Limon</t>
  </si>
  <si>
    <t>Alcantarillado Sanitario para Numpatkaim</t>
  </si>
  <si>
    <t>Alcantarillado Sanitario para Rocafuerte</t>
  </si>
  <si>
    <t>Complementar los sistemas de alcantarillado del cantón en las comunidades que mantienen el servicio sin planta de tratamiento.</t>
  </si>
  <si>
    <t>2.- Programa de Agua Potable a nivel Cantonal</t>
  </si>
  <si>
    <t>Implementar el sistema de agua potable en la comunidad</t>
  </si>
  <si>
    <t>3.- Espacios Públicos y Áreas Verdes</t>
  </si>
  <si>
    <t>Gestión para la Construccion del
Estadio y Complejo Deportivo 7 Iglesias. II etapa.</t>
  </si>
  <si>
    <t xml:space="preserve">Implementación de espacios deportivos en las comunidades del Cantón. </t>
  </si>
  <si>
    <t>Implementación y mantenimiento de Áreas Verdes en el centro Cantonal. Parque Infantil, Parque Lineal</t>
  </si>
  <si>
    <t>Gestión para la construcción del Parque Lineal en la cabecera cantonal</t>
  </si>
  <si>
    <t>Mantener los espacios públicos como  zonas seguras, mantenidas y de fortalcecimiento al deporte y la recreación.</t>
  </si>
  <si>
    <t>4.-Programa de Equipamientos Públicos al servicio de la sociedad</t>
  </si>
  <si>
    <t>Gestión para equipamiento de Salud</t>
  </si>
  <si>
    <t>Gestión para la Implementación de un Instituto Tecnico de enseñanza Superior</t>
  </si>
  <si>
    <t>Cementerio Municipal, sala de velaciones</t>
  </si>
  <si>
    <t>Implementación del Camal Municipal en la parroquia Pan de Azucar. I ETAPA</t>
  </si>
  <si>
    <t>Implementación del espacio físico para la Feria de Ganado</t>
  </si>
  <si>
    <t>realizar la gestión para alcanzar la construccion del proyecto</t>
  </si>
  <si>
    <t>realizar los estudios de ampliación y proyección del cementerio y la sala de velaciones</t>
  </si>
  <si>
    <t>5.- Vivienda Accesible y Catastro Predial</t>
  </si>
  <si>
    <t xml:space="preserve"> Articulación con el MIDUVI, para la implementacion de planes de vivienda de interes social en la cabecera cantonal urbana . Construccion de vivienda de interés social.</t>
  </si>
  <si>
    <t>Gestión para la Implementación del Catastro Georeferenciado de las áreas urbanas del cantón</t>
  </si>
  <si>
    <t>gestión realizada ante las entidades</t>
  </si>
  <si>
    <t>6.- Patrimonio y Cultura</t>
  </si>
  <si>
    <t>Estudios para la Valoración e Inventario Patrimonial</t>
  </si>
  <si>
    <t>Recuperación  de Bienes Patrimoniales</t>
  </si>
  <si>
    <t>gestión realizada ante el INPC</t>
  </si>
  <si>
    <t>7.- Movilidad Urbana y rural</t>
  </si>
  <si>
    <t>Mantenimiento de la red vial urbana, de la cabecera Cantonal y la Cabeceras Parroquiales</t>
  </si>
  <si>
    <t>Gestión para el Mejoramiento de la superficie de rodadura de las vías de las áreas urbanas del cantón</t>
  </si>
  <si>
    <t>Implementación de Senderos Ecológicos</t>
  </si>
  <si>
    <t>Gestión para la construcción del Puente que conecta a San Carlos</t>
  </si>
  <si>
    <t>numero de km ejecutados</t>
  </si>
  <si>
    <t>8.- Energia y conectividad</t>
  </si>
  <si>
    <t>Alumbrado público en los espacios de encuentro comun.</t>
  </si>
  <si>
    <t>Gestión para la Dotación de energia electrica en la zona rural del cantón</t>
  </si>
  <si>
    <t>Gestión para la Ampliación de la cobertura de servicio de internet, telefonia fija y movil a nivel cantonal.</t>
  </si>
  <si>
    <t>numero de luminarias instaladas</t>
  </si>
  <si>
    <t>comunidades que cuentan con energia eléctrica</t>
  </si>
  <si>
    <t>nivel de cobertura de internet en las comunidades del canton</t>
  </si>
  <si>
    <t>Implementar 1 sistema de alcantarillado en la comunidad</t>
  </si>
  <si>
    <t>MANTENIM VIALIDAD EN LA PARROQUIA SAN CARLOS DE LIMÓN (CONVENIO)</t>
  </si>
  <si>
    <t>00.00.F611.360.750599.020.14.08.99999999.000</t>
  </si>
  <si>
    <t>MANTENIMIENTO DE CAMINOS ECOLÓGICOS EN LA PARROQUIA SAN CARLOS</t>
  </si>
  <si>
    <t>MANT DE CAMINOS ECOLÓGICOS EN LAS COMUNIDADES URBANAS DEL CANTÓN</t>
  </si>
  <si>
    <t>ADECUACIONES EN LA ESCUELA  VICENTE ROCAFUERTE (WAKAMBEIS)</t>
  </si>
  <si>
    <t>EJECUCION DE OBRAS PEQUEÑAS O EMERGENTES</t>
  </si>
  <si>
    <t>REPARACION DE CAMINOS DE HERRADURA DEL CANTON</t>
  </si>
  <si>
    <t>REPARACION DE LA MULTICANCHA EN SAN CARLOS DE LIMON</t>
  </si>
  <si>
    <t>00.00.F611.360.750501.043.14.08.99999999.000</t>
  </si>
  <si>
    <t>ADECUACIONES EN LA CASA COMUNAL DE KUNKUK</t>
  </si>
  <si>
    <t>00.00.F611.360.750501.041.14.08.99999999.000</t>
  </si>
  <si>
    <t>MANTENIMIENTO VIALIDAD RURAL GADP MORONA SANTIAGO CONVENIO</t>
  </si>
  <si>
    <t>00.00.F611.360.750501.036.14.08.99999999.000</t>
  </si>
  <si>
    <t>00.00.F611.360.750501.036.14.08.99999999.005</t>
  </si>
  <si>
    <t>ADECUACIONES EN EL CENTRO DE INTERPRETACION</t>
  </si>
  <si>
    <t>00.00.F611.360.750501.033.14.08.99999999.000</t>
  </si>
  <si>
    <t>ADECUACIONES EN EL PARQUE DE LA PAZ DEL CENTRO CANTONAL</t>
  </si>
  <si>
    <t>00.00.F611.360.750501.032.14.08.99999999.000</t>
  </si>
  <si>
    <t>ADECUACIONES DEL SISTEMA DE AGUA EN LA COMUNIDAD 27 DE NOVIEMBRE</t>
  </si>
  <si>
    <t>00.00.F611.360.750501.029.14.08.99999999.000</t>
  </si>
  <si>
    <t>MANTENIMIENTO DE LA INFRAESTRUCTURA EN EL HONDO DE LOS ENAMORADOS</t>
  </si>
  <si>
    <t>00.00.F611.360.750501.028.14.08.99999999.000</t>
  </si>
  <si>
    <t>MANTENIMIENTO DE LA INFRAESTRUCTURA EN LOS ARRAYANES</t>
  </si>
  <si>
    <t>00.00.F611.360.750501.027.14.08.99999999.000</t>
  </si>
  <si>
    <t>REPARACIONES EN EL RECINTO FERIAL (FASE I)</t>
  </si>
  <si>
    <t>00.00.F611.360.750501.026.14.08.99999999.000</t>
  </si>
  <si>
    <t>Construcción y Mantenimiento de espacios de interés social</t>
  </si>
  <si>
    <t>ADECUACIONES EN EL CDI CENTRO CANTONAL</t>
  </si>
  <si>
    <t>MEJORAMIENTO DE LAS INSTALACIONES DEL CDI KALAGLÁS</t>
  </si>
  <si>
    <t>00.00.F611.360.750501.018.14.08.99999999.000</t>
  </si>
  <si>
    <t>REPARACION DEL TECHO DE LA ESCUELA JUAN PIO PONTUFAR PANANZA</t>
  </si>
  <si>
    <t>ADECUACIONES EN EL CDI ARCO IRIS (WAKAMBEIS)</t>
  </si>
  <si>
    <t>00.00.F611.360.750501.015.14.08.99999999.000</t>
  </si>
  <si>
    <t>READECUACIÓN DEL CDI  SONRISITAS (PANANZA)</t>
  </si>
  <si>
    <t>00.00.F611.360.750501.014.14.08.99999999.000</t>
  </si>
  <si>
    <t>RECONSTRUCCIÓN DE BATERÍAS SANITARIAS EN TSUNTSUIM</t>
  </si>
  <si>
    <t>MANTENIMIENTO DEL ESPACIO CUBIERTO DE LA 27 DE NOVIEMBRE</t>
  </si>
  <si>
    <t>00.00.F611.360.750501.011.14.08.99999999.000</t>
  </si>
  <si>
    <t>MANTENIMIENTO DE LOS BAÑOS PÚBLICOS EN SAN LUIS DE MIACHI</t>
  </si>
  <si>
    <t>00.00.F611.360.750501.010.14.08.99999999.000</t>
  </si>
  <si>
    <t>ADECUACIONES EN EL MERCADO Y CANCHA MUNICIPAL</t>
  </si>
  <si>
    <t>ELECTRIFICACION SECTORES  URBANO Y RURAL</t>
  </si>
  <si>
    <t>CONSTRUCCION DE GLORIETA EN NAYAP</t>
  </si>
  <si>
    <t>00.00.F611.360.750107.076.14.08.99999999.000</t>
  </si>
  <si>
    <t>CONSTRUCCIONES DE CUBIERTA EN LA MULTICANCHA DE WAAPIS</t>
  </si>
  <si>
    <t>00.00.F611.360.750107.075.14.08.99999999.000</t>
  </si>
  <si>
    <t>ADECUACIONES EN LA CASA COMUNAL DE SANTA MARIANITA</t>
  </si>
  <si>
    <t>00.00.F611.360.750107.074.14.08.99999999.000</t>
  </si>
  <si>
    <t>TERMINACION DEL ESCENARIO EN SAN MARCOS DEL TZUTZO</t>
  </si>
  <si>
    <t>00.00.F611.360.750107.073.14.08.99999999.000</t>
  </si>
  <si>
    <t>AMPLIACION DE LA CASA COMUNAL EN NUMPATKAIN</t>
  </si>
  <si>
    <t>00.00.F611.360.750107.072.14.08.99999999.000</t>
  </si>
  <si>
    <t>AMPLIACION DE LA CASA COMUNAL EN BANDERAS</t>
  </si>
  <si>
    <t>00.00.F611.360.750107.071.14.08.99999999.000</t>
  </si>
  <si>
    <t>CONSTRUCCION DE GLORIETA FRENTE AL ESPACIO CUBIERTO PAN DE AZUCAR</t>
  </si>
  <si>
    <t>00.00.F611.360.750107.070.14.08.99999999.000</t>
  </si>
  <si>
    <t>ADECUACIONES EN EL PARQUE CENTRAL DE KALAGLAS</t>
  </si>
  <si>
    <t>00.00.F611.360.750107.069.14.08.99999999.000</t>
  </si>
  <si>
    <t>CONSTRUCCION DE GLORIETA EN LA COMUNIDAD DE SHARUP</t>
  </si>
  <si>
    <t>00.00.F611.360.750107.065.14.08.99999999.000</t>
  </si>
  <si>
    <t>CONSTRUCCIÓN DE UNA CUBIERTA DE LA ESC DELIA VASQUEZ KALAGLAS</t>
  </si>
  <si>
    <t>REPARACION DE LA CANCHA EN SAN PEDRO DE UPUNKIUS</t>
  </si>
  <si>
    <t>ADECUACIONES EN EL PARQUE DE SANTA ROSA</t>
  </si>
  <si>
    <t>CONSTRUCCION DE UN MIRADOR TURISTICO EN EL BARRIO LA LOMA</t>
  </si>
  <si>
    <t>ADECUACIONES EN EL PARQUE INFANTIL DE SAN JUAN BOSCO</t>
  </si>
  <si>
    <t>CONTRAPARTE MUNICIPIO FONDO COMUN DE LA AMAZONIA CONVENIO CTEA</t>
  </si>
  <si>
    <t>TERMINACION DEL ESPACIO CUBIERTO EN EL CENTRO SHARUP</t>
  </si>
  <si>
    <t>CONSTRUCCION DE UNA BATERIA SANITARIA  EN NUMPATKAIM</t>
  </si>
  <si>
    <t>CONSTRUCCION DE BAÑOS PUBLICOS EN WAPIS</t>
  </si>
  <si>
    <t>TERMIN Y EEQUIPAM AULA TEATRO DE LA ESCUELA BLAS RE</t>
  </si>
  <si>
    <t>CONSTRUCCION DE UNA AULA TALLER PARA PAN DE AZUCAR</t>
  </si>
  <si>
    <t>CONVENIO MATERIALES MURO EN PANANZA</t>
  </si>
  <si>
    <t>00.00.F611.360.750105.071.14.08.99999999.000</t>
  </si>
  <si>
    <t>CONSTRUCCION PAVIMENTO RIGIDO CALLE LOS SALESIANOS SECTOR LA LOMA</t>
  </si>
  <si>
    <t>00.00.F611.360.750105.070.14.08.99999999.000</t>
  </si>
  <si>
    <t>CONSTRUCCION PAVIMENTO FLEXIBLE AV AGUSTO ABAD CENTRO CANTONAL</t>
  </si>
  <si>
    <t>00.00.F611.360.750105.069.14.08.99999999.000</t>
  </si>
  <si>
    <t>LASTRADO DE VIA SANTA MARIANITA HASTA EL SECTOR TUNA</t>
  </si>
  <si>
    <t>00.00.F611.360.750105.067.14.08.99999999.000</t>
  </si>
  <si>
    <t>MEJORAMINETO DE LA VIA QUE CONECTA SANTA ROSA CON GARCIA MORENO</t>
  </si>
  <si>
    <t>00.00.F611.360.750105.059.14.08.99999999.000</t>
  </si>
  <si>
    <t>CONSTRUCCION Y MANTENIMIENTO DE ACERAS Y BORDILLOS</t>
  </si>
  <si>
    <t>00.00.F611.360.750105.052.14.08.99999999.000</t>
  </si>
  <si>
    <t>AMPLIACION Y MANTENIMIENTO DE LA RED VIAL</t>
  </si>
  <si>
    <t>00.00.F611.360.750105.051.14.08.99999999.000</t>
  </si>
  <si>
    <t>CONSTRUCCION Y MANTENIMIENTO DE PUENTES PEATONALES</t>
  </si>
  <si>
    <t>00.00.F611.360.750105.050.14.08.99999999.000</t>
  </si>
  <si>
    <t>AMPLIACION Y MANTENIMIENTO DE CAMINOS ECOLOGICOS</t>
  </si>
  <si>
    <t>00.00.F611.360.750105.049.14.08.99999999.000</t>
  </si>
  <si>
    <t>CONSTRUCCION DE TARABITA SOBRE EL RIO COANGOS BANDERAS</t>
  </si>
  <si>
    <t>00.00.F611.360.750105.048.14.08.99999999.000</t>
  </si>
  <si>
    <t>CONSTRUC DE PUENTE CARROSABLE SOBRE EL RIO YAVINZA EN CENTRO CANT</t>
  </si>
  <si>
    <t>00.00.F611.360.750105.036.14.08.99999999.000</t>
  </si>
  <si>
    <t>CONSTRUCCIÓN DEL PUENTE SOBRE EL RÍO TACHANT</t>
  </si>
  <si>
    <t>CONSTRUCCION DE UN TRAMO VEREDA  EN LA UNION DE KALAGLAS</t>
  </si>
  <si>
    <t>CONST PUENTE PASARELA SOBRE EL RIO COANGOS PASO A KUNKUK</t>
  </si>
  <si>
    <t>CONSTR CANCHA USO MULTIPLE EN BELLAVISTA DE  CABECERA CANTONAL</t>
  </si>
  <si>
    <t>00.00.F611.360.750104.040.14.08.99999999.000</t>
  </si>
  <si>
    <t>CONSTRUCCION DEL PARQUE CENTRAL EN WAKAMBEIS</t>
  </si>
  <si>
    <t>00.00.F611.360.750104.039.14.08.99999999.000</t>
  </si>
  <si>
    <t>REPARACION DE L AMULTICANCHA DE MARBELLA</t>
  </si>
  <si>
    <t>00.00.F611.360.750104.038.14.08.99999999.000</t>
  </si>
  <si>
    <t>CONSTRUCION DE MULTICANCHA EN KUTUKUS</t>
  </si>
  <si>
    <t>REPARACION DE BATERIAS SANITARIAS DE SAN PEDRO DE UPUNKIOS</t>
  </si>
  <si>
    <t>00.00.F611.360.750104.036.14.08.99999999.000</t>
  </si>
  <si>
    <t>ELABORACION DE LETRERO INGRESO AL CANTON</t>
  </si>
  <si>
    <t>00.00.F611.360.750104.034.14.08.99999999.000</t>
  </si>
  <si>
    <t>REGENERACION URBANA CENTRO CANTONAL</t>
  </si>
  <si>
    <t>00.00.F611.360.750104.033.14.08.99999999.000</t>
  </si>
  <si>
    <t>CONSTRUCCION DE PARQUE BIOSALUDABLE</t>
  </si>
  <si>
    <t>00.00.F611.360.750104.032.14.08.99999999.000</t>
  </si>
  <si>
    <t>CONSTRUCCION DE UN ESCENARIO EN LA LIBERTAD</t>
  </si>
  <si>
    <t>CONSTRUCCION DE PAVIMENTO RIGIDO EN PIAMONTE</t>
  </si>
  <si>
    <t>TERMINACION DEL PARQUE EN LA LIBERTAD</t>
  </si>
  <si>
    <t>CONSTRUCCION DE PAVIMENTO RIGIDO Y VEREDAS EN PANANZA</t>
  </si>
  <si>
    <t>PAVIMENTACION EN LAS CALLES DEL CENTRO CANTONAL</t>
  </si>
  <si>
    <t>CONST Y MANTEN ACERAS Y BORDILLOS EN EL CENTRO CANTONAL</t>
  </si>
  <si>
    <t>CONSTRUCCION DE ALCANTARILLADO SANITARIO EN SAN MARCOS DEL SUTZO</t>
  </si>
  <si>
    <t>00.00.F611.360.750103.040.14.08.99999999.005</t>
  </si>
  <si>
    <t>CONSTRUCCION DE ALCANTARILLADO SANITARIO EN ATZAO Y YAA</t>
  </si>
  <si>
    <t>00.00.F611.360.750103.039.14.08.99999999.005</t>
  </si>
  <si>
    <t>CONSTRUCCION DE BATERIAS SANITARIAS EN MARBELLA</t>
  </si>
  <si>
    <t>00.00.F611.360.750103.038.14.08.99999999.000</t>
  </si>
  <si>
    <t>MNTO DE LAS PLANTAS DE TRATAM DE AGUA POTABLE CENTRO CANTONAL</t>
  </si>
  <si>
    <t>00.00.F611.360.750103.037.14.08.99999999.000</t>
  </si>
  <si>
    <t>CONSTRUCCION DE BATERIAS SANITARIAS EN UNKUCH</t>
  </si>
  <si>
    <t>00.00.F611.360.750103.033.14.08.99999999.000</t>
  </si>
  <si>
    <t>CONSTRUCCION DE BATERIAS SANITARIAS EN BANDERAS</t>
  </si>
  <si>
    <t>00.00.F611.360.750103.032.14.08.99999999.000</t>
  </si>
  <si>
    <t>CONSTRUCCION DE UNIDADES BASICAS SANITARIAS</t>
  </si>
  <si>
    <t>00.00.F611.360.750103.031.14.08.99999999.000</t>
  </si>
  <si>
    <t>CONST ALCANT CONDUCCION DE AGUA LLUVIA  CALLE ROSA SAQUICELA</t>
  </si>
  <si>
    <t>00.00.F611.360.750103.028.14.08.99999999.000</t>
  </si>
  <si>
    <t>CONSTRUCCION DE BATERIAS SANITARIAS COMUNALES EN NUMPATKAIM</t>
  </si>
  <si>
    <t>00.00.F611.360.750103.025.14.08.99999999.000</t>
  </si>
  <si>
    <t>CONSTRUC PLANTA DE TRATAM AGUAS RESID EN SANTA ROSA</t>
  </si>
  <si>
    <t>COSNTRUCCION DEL CERRAM PLANTA DE TRATAM  AGUAS RESID WAKAMBEIS</t>
  </si>
  <si>
    <t>00.00.F611.360.750103.017.14.08.99999999.000</t>
  </si>
  <si>
    <t>CONSTRUCCION DE BATERIAS SANITARIAS EN KUNKUK</t>
  </si>
  <si>
    <t>CONSTRUCCION DE BATERAS SANITARIAS EN UNKUCH</t>
  </si>
  <si>
    <t>ADECUACIONES CAPTACION DE AGUA PARA EL SECTOR BELLAVISTA</t>
  </si>
  <si>
    <t>00.00.F611.360.750101.036.14.08.99999999.000</t>
  </si>
  <si>
    <t>AGUA ENTUBADA PARA KUNKUK</t>
  </si>
  <si>
    <t>00.00.F611.360.750101.035.14.08.99999999.000</t>
  </si>
  <si>
    <t>ADECUACIONES DE AGUA ENTUBADA PARA SAN FRANCISCO</t>
  </si>
  <si>
    <t>00.00.F611.360.750101.034.14.08.99999999.000</t>
  </si>
  <si>
    <t>ADECUACIONES DE AGUA ENTUBADA PARA KUNKUK</t>
  </si>
  <si>
    <t>00.00.F611.360.750101.033.14.08.99999999.000</t>
  </si>
  <si>
    <t>CONSTRUCCION DEL SISTEMA DE AGUA POTABLE EN MARBELLA</t>
  </si>
  <si>
    <t>00.00.F611.360.750101.032.14.08.99999999.000</t>
  </si>
  <si>
    <t>REPOTENCIACION DEL SIST AGUA POTABLE DE PAN DE AZUCAR</t>
  </si>
  <si>
    <t>00.00.F611.360.750101.030.14.08.99999999.000</t>
  </si>
  <si>
    <t>CONSTRUCCION DEL SISTEMA DE AGUA POTABLE EN KALAGLAS</t>
  </si>
  <si>
    <t>00.00.F611.360.750101.029.14.08.99999999.000</t>
  </si>
  <si>
    <t>REPOTENCIACION DEL SIST AGUA POTABLE COMUNIDAD DE SHARUP</t>
  </si>
  <si>
    <t>00.00.F611.360.750101.028.14.08.99999999.000</t>
  </si>
  <si>
    <t>REPOTENCIACION DEL SIST AGUA POTABLE COMUNIDAD DE LA LIBERTAD</t>
  </si>
  <si>
    <t>00.00.F611.360.750101.027.14.08.99999999.000</t>
  </si>
  <si>
    <t>REPOTENCIACION DEL SIST AGUA POTABLE COMUNIDAD DE SANTA ROSA</t>
  </si>
  <si>
    <t>00.00.F611.360.750101.026.14.08.99999999.000</t>
  </si>
  <si>
    <t>CONSTRUCCION DEL SISTEMA DE AGUA POTABLE EN TSUNTSUIM</t>
  </si>
  <si>
    <t>00.00.F611.360.750101.025.14.08.99999999.000</t>
  </si>
  <si>
    <t>AMPLIACION DEL SISTEMA DE AGUA EN EL CENTRO CANTONAL</t>
  </si>
  <si>
    <t>CONSTRUCCION DEL SISTEMA DE AGUA POTABLE EN NUMPATKAIM</t>
  </si>
  <si>
    <t>RESPONSABLE</t>
  </si>
  <si>
    <t>Direccion de OOPP</t>
  </si>
  <si>
    <t>00.00.F611.360.730819.000.14.08.99999999.000</t>
  </si>
  <si>
    <t>MATERIALES Y SUMINISTROS ( CONSTRUC ACERAS Y BORDILLOS)</t>
  </si>
  <si>
    <t>MATERIALES Y SUMINISTROS (PAVIMENTO RIGIDO DEL CANTON)</t>
  </si>
  <si>
    <t>MATERIALES Y SUMINISTROS (ADECUACIONES DEL EDIFICIO MUNICIPAL)</t>
  </si>
  <si>
    <t>MATERIALES Y SUMINISTROS ( ESTADIO MUNICIPAL)</t>
  </si>
  <si>
    <t>MATERIALES Y SUMINISTROS (MECANICA MUNICIPAL)</t>
  </si>
  <si>
    <t>MATERIALES Y SUMINISTROS (RELLENO SANITARIO)</t>
  </si>
  <si>
    <t>MATERIALES Y SUMINISTROS (MANTENIMIENTO DE ESPACIOS PÚBLICOS)</t>
  </si>
  <si>
    <t>HERRAMIENTAS</t>
  </si>
  <si>
    <t>HERRAMIENTAS (VARIAS OBRAS)</t>
  </si>
  <si>
    <t>MATERIALES DE IMPRESION, FOTOGRAFIA, REPRODUCCION Y PUBLICACIONE</t>
  </si>
  <si>
    <t>MATERIALES Y SUMINISTROS (VARIAS OBRAS)</t>
  </si>
  <si>
    <t>MATERIALES Y SUMINISTROS (SISTEMA DE AGUA POTABLE DEL CANTON)</t>
  </si>
  <si>
    <t>MATERIALES Y SUMINISTROS (SISTEMA DE ALCANTARILLADO DEL CANTON)</t>
  </si>
  <si>
    <t>ESTUDIOS Y DISEÑO DE REDES ELECTRICAS PARA EL CANTON</t>
  </si>
  <si>
    <t>00.00.F611.360.730605.026.14.08.99999999.000</t>
  </si>
  <si>
    <t>SERVICIOS TECNICOS ESPECIALIZADOS</t>
  </si>
  <si>
    <t>CONSULTORIA, ASESORIA E INVESTIGACION ESPECIALIZADA</t>
  </si>
  <si>
    <t>FISCALIZACION E INSPECCIONES TECNICAS</t>
  </si>
  <si>
    <t>AUDITORIA AMBIENTAL DEL RELLENO SANITARIO</t>
  </si>
  <si>
    <t>00.00.F611.360.730601.000.14.08.99999999.000</t>
  </si>
  <si>
    <t>MAQUINARIAS Y EQUIPOS</t>
  </si>
  <si>
    <t>MAQUINARIAS Y EQUIPOS (Arrendamiento)</t>
  </si>
  <si>
    <t>EDIF LOCALES RESIDENCIAS PARQUEAD CAS JUD Y BANCAR(ARRENDAMIENTO)</t>
  </si>
  <si>
    <t>VEHICULOS</t>
  </si>
  <si>
    <t>TELECOMUNICACIONES</t>
  </si>
  <si>
    <t>TRANSFERENCIA DE CAPITAL A LOS GAD (PANANZA)</t>
  </si>
  <si>
    <t>TERRENOS</t>
  </si>
  <si>
    <t>SUBTOTAL PROGRAMA 1: SANEAMIENTO AMBIENTAL</t>
  </si>
  <si>
    <t>SUBTOTAL PROGRAMA 2: AGUA POTABLE A NIVEL CANTONAL</t>
  </si>
  <si>
    <t>SUBTOTAL PROGRAMA 3 ESPACIOS PÚBLICOS Y AREAS VERDES</t>
  </si>
  <si>
    <t>SUBTOTAL PROGRAMA 4 EQUIPAMIENTOS PÚBLICOS AL SERVICIO DE LA SOCIEDAD</t>
  </si>
  <si>
    <t>SUBTOTAL PROGRAMA 7 MOVILIDAD URBANA Y RURAL</t>
  </si>
  <si>
    <t>TOTAL COMPONENTE ASENTAMIENTOS HUMANOS, MOVILIDAD, CONECTIVIDAD, ENERGÍA Y TELECOMUNICACIONES</t>
  </si>
  <si>
    <t>SUBTOTAL PROGRAMA 5 VIVIENDA ACCESIBLE Y CATASTRO PREDIAL</t>
  </si>
  <si>
    <t>SUBTOTAL PROGRAMA 6 PATRIMONIO Y CULTURA</t>
  </si>
  <si>
    <t>SUBTOTAL PROGRAMA 8 ENERGÍA Y CONECTIVIDAD</t>
  </si>
  <si>
    <t>SEÑALIZACION VEHICULAR HORIZONTAL Y VERTICAL EN EL CANTON</t>
  </si>
  <si>
    <t>Subdirección de Transito</t>
  </si>
  <si>
    <t>Dirección de Planificación</t>
  </si>
  <si>
    <t>OTROS DE USO Y CONSUMO DE INVERSION</t>
  </si>
  <si>
    <t>00.00.F611.310.730814.002.14.08.99999999.000</t>
  </si>
  <si>
    <t>00.00.F611.310.730813.000.14.08.99999999.000</t>
  </si>
  <si>
    <t>MATERIALES Y SUMINISTROS (SEÑALIZACION VIAL)</t>
  </si>
  <si>
    <t>MATERIALES Y SUMINISTROS(CEMENTERIO MUNICIPAL)</t>
  </si>
  <si>
    <t>00.00.F611.310.730811.025.14.08.99999999.000</t>
  </si>
  <si>
    <t>MATERIALES Y SUMINISTROS (TOPOGRAFIA)</t>
  </si>
  <si>
    <t>MATERIALES Y SUMINISTROS (PARADA DE BUSES)</t>
  </si>
  <si>
    <t>PLAN DE ORDENAMIENTO TERRITORIAL</t>
  </si>
  <si>
    <t>ESTUDIOS PARA PUGS</t>
  </si>
  <si>
    <t>ESTUDIOS Y DISEÑO PDYOT Y PUGS (CONVENIO AME)</t>
  </si>
  <si>
    <t>00.00.F611.310.730605.023.14.08.99999999.000</t>
  </si>
  <si>
    <t>00.00.F611.310.730605.025.14.08.99999999.000</t>
  </si>
  <si>
    <t>ESTUDIO Y DISEÑO DE PROYECTOS</t>
  </si>
  <si>
    <t>ESTUDIOS DE ELECTRIFICACION PARA BOMBOA</t>
  </si>
  <si>
    <t>EST Y DISEÑO DE REDES ELECTRICAS EN NUMPATKAIM, KUNKUK Y BANDERAS</t>
  </si>
  <si>
    <t>00.00.F611.310.730504.000.14.08.99999999.000</t>
  </si>
  <si>
    <t>1. Manejo conservación, protección, recuperación de ecosistemas y uso sostenible de los recursos naturales</t>
  </si>
  <si>
    <t xml:space="preserve">2. Forestación y reforestación </t>
  </si>
  <si>
    <t>3. Monitoreo, alerta temprana y mitigación de riesgos</t>
  </si>
  <si>
    <t>1. Fortalecimiento del tejido emprendedor</t>
  </si>
  <si>
    <t>2. Soberanía alimentaria</t>
  </si>
  <si>
    <t>3. Modelo de desarrollo integral sostenible con enfoque de cambio climatico</t>
  </si>
  <si>
    <t>4. Desarrollo turístico sostenible y saludable</t>
  </si>
  <si>
    <t>SUBTOTAL PROGRAMA 4: DESARROLLO TURISTICO SOSTENIBLE Y SALUDABLE</t>
  </si>
  <si>
    <t>SUBTOTAL PROGRAMA 3: MODELO DE DESARROLLO INTEGRAL SOSTENIBLE</t>
  </si>
  <si>
    <t>PROGRAMA 2: SOBERANÍA ALIMENTARIA</t>
  </si>
  <si>
    <t>PROGRAMA 1: FORTALECIMIENTO DEL TEJIDO EMPRENDEDOR</t>
  </si>
  <si>
    <t>SUBTOTAL COMPONENTE BIOFISICO</t>
  </si>
  <si>
    <t xml:space="preserve">PRESUPUESTO TOTAL 2021 </t>
  </si>
  <si>
    <t>SUBTOTAL PROGRAMA 1: MANEJO, CONSERVACION Y RECURERACIÓN DE ECOSISTEMAS Y USO SOSTENIBLE DE RRNN</t>
  </si>
  <si>
    <t>SUBTOTAL PROGRAMA 2: FORESTACIÓN Y REFORESTACIÓN</t>
  </si>
  <si>
    <t>SUBTOTAL PROGRAMA 3: MONITOREO, ALERTA TEMPRANA Y MITIGACIÓN DE RIESGOS</t>
  </si>
  <si>
    <t xml:space="preserve"> PROYECTOS PDOT</t>
  </si>
  <si>
    <t>PRODUCTOS O ACTIVIDADES DEL PROYECTO 2021</t>
  </si>
  <si>
    <t>PROGRAMA 2019-2023</t>
  </si>
  <si>
    <t>1. Alfabetización</t>
  </si>
  <si>
    <t>2. Restitución de Derechos Humanos</t>
  </si>
  <si>
    <t>3. Salud preventiva, sexual y reproductiva</t>
  </si>
  <si>
    <t>4. Apoyo de atención integral e incluyente  a grupos vulnerables</t>
  </si>
  <si>
    <t xml:space="preserve">Gestión para la ejecución de campañas de alfabetización </t>
  </si>
  <si>
    <t>Implementación de campañas  sobre  los derechos humanos</t>
  </si>
  <si>
    <t xml:space="preserve">Educación sobre salud preventiva, sexual y reproductiva </t>
  </si>
  <si>
    <t>Prevención de alcoholismo y drogadicción</t>
  </si>
  <si>
    <t>Apoyo al desarrollo de bailoterapia para el centro cantonal y sus parroquias</t>
  </si>
  <si>
    <t>Gestión para la inclusión social y productiva de los grupos vulnerables.</t>
  </si>
  <si>
    <t>Apoyo a los Centros de Desarrollo Infantil</t>
  </si>
  <si>
    <t>Apoyo a personas con enfermedades catastróficas</t>
  </si>
  <si>
    <t>5. Fomento al desarrollo de actividades culturales y deportivas de niños, niñas y jóvenes</t>
  </si>
  <si>
    <t>6. Puesta en valor del patrimonio cultural</t>
  </si>
  <si>
    <t xml:space="preserve">Desarrollo de escuela deportiva de fútbol para el centro cantonal y las parroquias </t>
  </si>
  <si>
    <t>Proyecto de implementación de la  escuela de box</t>
  </si>
  <si>
    <t>Desarrollo de campeonatos deportivos en parroquias del cantón</t>
  </si>
  <si>
    <t>Proyecto de ciclo paseos en el cantón</t>
  </si>
  <si>
    <t>Desarrollo de una escuela de música para el centro cantonal y sus comunidades</t>
  </si>
  <si>
    <t>Recuperación de la identidad cultural y patrimonial del cantón</t>
  </si>
  <si>
    <t>Proyecto  de arte decorativo de la ciudad nocturna</t>
  </si>
  <si>
    <t>Desarrollar 4 eventos por año para el rescate de la identidad ancestro culturales, tradicionales y patrimoniales del cantón, hasta el 2023</t>
  </si>
  <si>
    <t>Desarrollar 3 talleres por año sobre arte y cultura, hasta el 2023</t>
  </si>
  <si>
    <t>Desarrollar 1 evento anual, sobre actividades culturales de fin de año, hasta el 2023</t>
  </si>
  <si>
    <t>Desarrollar 1 evento por año, sobre arte decorativo de la ciudad nocturna , hasta el 2023</t>
  </si>
  <si>
    <t>Desarrollar 1 evento por año sobre el carnaval cultural en el cantón, hasta el 2023</t>
  </si>
  <si>
    <t>Propiciar la participación de 75 alumnos en la escuela de futbol anualmente, hasta el 2023</t>
  </si>
  <si>
    <t>Propiciar la participación de 25 alumnos en la escuela de box anualmente, hasta el 2023</t>
  </si>
  <si>
    <t>Desarrollar 5 campeonatos deportivos por año, hasta el 2023</t>
  </si>
  <si>
    <t>Ejecutar 3 ciclo paseos por año, hasta el 2023</t>
  </si>
  <si>
    <t>Propiciar la participación de 25 alumnos en la escuela de música anualmente, hasta el 2023</t>
  </si>
  <si>
    <t>Propiciar la participación de 20 alumnos en la escuela de danza anualmente, hasta el 2023</t>
  </si>
  <si>
    <t>Apoyar integralmente a 170 personas adultas mayores y con discapacidad anualmente, hasta el 2023</t>
  </si>
  <si>
    <t>Ejecutar 6 talleres de capacitación sobre actividades productivas dirigidos a grupos vulnerables, hasta el 2023</t>
  </si>
  <si>
    <t>Atender integralmente a 144 niños de los CDI por año, hasta el 2023</t>
  </si>
  <si>
    <t>Apoyar a 20 personas con enfermedades catastrófica por año, hasta el 2023</t>
  </si>
  <si>
    <t>Ejecutar 3 talleres sobre educación preventiva, sexual y reproductiva, hasta el 2023</t>
  </si>
  <si>
    <t>Ejecutar 3 talleres sobre la prevención de alcoholismo y drogadicción, hasta el 2023</t>
  </si>
  <si>
    <t>Propiciar la participación de 170 por año e la bailoterapia para el centro cantonal y sus parroquias, hasta el 2023</t>
  </si>
  <si>
    <t>Ejecutar 6 talleres sobre los derechos humanos, hasta el 2023</t>
  </si>
  <si>
    <t>Propiciar la participación de 35 personas al año en el proyecto de alfabetización, hasta el 2023</t>
  </si>
  <si>
    <t>ARTE DECORATIVO DE LA CIUDAD NOCTURNA</t>
  </si>
  <si>
    <t>FOMENTO A LA EDUCACION Y CULTURA</t>
  </si>
  <si>
    <t>00.00.I811.210.730299.201.14.08.01031100.000</t>
  </si>
  <si>
    <t>FOMENTO AL DEPORTE</t>
  </si>
  <si>
    <t>00.00.I811.210.730299.203.14.08.01031000.000</t>
  </si>
  <si>
    <t>FOMENTO AL DESARROLLO TURISTICO</t>
  </si>
  <si>
    <t>00.00.I811.210.730299.204.14.08.01031000.000</t>
  </si>
  <si>
    <t>PROYECTO DE INTERCAMBIO CULTURAL</t>
  </si>
  <si>
    <t>PROYECTO DE CARNAVAL CULTURAL DEL CANTON</t>
  </si>
  <si>
    <t>APOYO ADULTO MAYOR CONVENIO CON EL MIES</t>
  </si>
  <si>
    <t>APORTE DEL MUNICIPIO CONTRAPARTE TRANSPORTE ESTUDIANTES CONVENIO</t>
  </si>
  <si>
    <t>APORTE DE PP FF COMO CONTRAPARTE DE TRANSPORTE DE ESTUDIANTES</t>
  </si>
  <si>
    <t>PROVISION MOBILIARIO EQUIPAMIENTO Y JUEGOS INFANTILES DEL CANTON</t>
  </si>
  <si>
    <t>PROYECTO DE TALLERES DE ARTE Y CULTURA CANTONAL</t>
  </si>
  <si>
    <t>PROYETO DE TALLERES Y CHARLAS EDUCATIVAS EN EL CANTON</t>
  </si>
  <si>
    <t>00.00.I811.210.730299.221.14.08.01031100.000</t>
  </si>
  <si>
    <t>PROYECTO DE BAILOTERAPIA BASQUET FUTBOL BOX</t>
  </si>
  <si>
    <t>00.00.I811.210.730299.222.14.08.01031000.000</t>
  </si>
  <si>
    <t>PROYECTO DE ACTIVIDADES CULTURALES DE FIN DE AÑO</t>
  </si>
  <si>
    <t>PROYECTO DE CAMPEONATO DE INTERJORGAS VACACIONALES</t>
  </si>
  <si>
    <t>00.00.I811.210.730299.224.14.08.01031000.000</t>
  </si>
  <si>
    <t>FORTALECIMIENTO AL CUERPO DE BOMBEROS DE SAN JUAN BOSCO</t>
  </si>
  <si>
    <t>PROYECTO DE ALQUILER O ADQUISICION DE TRAJES DE DANZA CULTURAL</t>
  </si>
  <si>
    <t>00.00.I811.210.730299.226.14.08.01031000.000</t>
  </si>
  <si>
    <t>ESPECTACULOS SOCIALES CULTURALES Y ARTISTICOS</t>
  </si>
  <si>
    <t>00.00.I811.210.730299.229.14.08.99999999.000</t>
  </si>
  <si>
    <t>AYUDAS SOCIALES PERSONAS CON ENFERMEDADES CATASTROFICAS</t>
  </si>
  <si>
    <t>00.00.I811.210.730299.230.14.08.99999999.000</t>
  </si>
  <si>
    <t>CICLO PASEO LIBRE DE ALCOHOL Y DROGAS</t>
  </si>
  <si>
    <t>00.00.I811.210.730299.231.14.08.99999999.000</t>
  </si>
  <si>
    <t>APORTE GAD PANAZA CONTRAPARTE TRANSPORTE ESTIDIANTES CONVENIO</t>
  </si>
  <si>
    <t>00.00.I811.210.730299.319.14.08.99999999.005</t>
  </si>
  <si>
    <t>CONSULTORIA INVENTARIO PATRIMONIAL SAN JUAN BOSCO</t>
  </si>
  <si>
    <t>00.00.I811.210.730601.003.14.08.99999999.000</t>
  </si>
  <si>
    <t>00.00.I811.210.730601.003.14.08.99999999.005</t>
  </si>
  <si>
    <t>00.00.I811.210.730601.000.14.08.99999999.000</t>
  </si>
  <si>
    <t>00.00.I811.210.730601.000.14.08.99999999.005</t>
  </si>
  <si>
    <t>EGRESOS PARA SITUACIONES DE EMERGENCIA</t>
  </si>
  <si>
    <t>00.00.I811.210.730821.000.14.08.99999999.000</t>
  </si>
  <si>
    <t>CAPACITACION PARA LA CIUDADANIA EN GENERAL</t>
  </si>
  <si>
    <t>00.00.I811.211.730613.000.14.08.01020800.000</t>
  </si>
  <si>
    <t>00.00.I811.212.730613.000.14.08.01050400.000</t>
  </si>
  <si>
    <t>ALIMENTOS Y BEBIDAS</t>
  </si>
  <si>
    <t>00.00.I811.212.730801.000.14.08.01050400.005</t>
  </si>
  <si>
    <t>MEDICINAS Y PRODUCTOS FARMACEUTICOS</t>
  </si>
  <si>
    <t>MATERIALES DIDACTICOS</t>
  </si>
  <si>
    <t>MENAJE Y ACCESORIOS DESCARTABLES</t>
  </si>
  <si>
    <t>00.00.I811.212.730809.000.14.08.01050400.000</t>
  </si>
  <si>
    <t>00.00.I811.212.730812.000.14.08.01050400.000</t>
  </si>
  <si>
    <t>00.00.I811.212.730820.000.14.08.01050400.000</t>
  </si>
  <si>
    <t>SERVICIOS DE ALIMENTACION</t>
  </si>
  <si>
    <t>00.00.I811.213.730235.000.14.08.01070500.000</t>
  </si>
  <si>
    <t>00.00.I811.213.730235.000.14.08.01070500.005</t>
  </si>
  <si>
    <t>00.00.I811.213.730613.000.14.08.01070500.000</t>
  </si>
  <si>
    <t>MATERIALES Y SUMINISTROS</t>
  </si>
  <si>
    <t>00.00.I811.213.730809.000.14.08.01070500.000</t>
  </si>
  <si>
    <t>00.00.I811.213.730811.000.14.08.01070500.000</t>
  </si>
  <si>
    <t>00.00.I811.213.730812.000.14.08.01070500.000</t>
  </si>
  <si>
    <t>00.00.I811.213.730812.000.14.08.01070500.005</t>
  </si>
  <si>
    <t>COMPONENTE BIOFISICO</t>
  </si>
  <si>
    <t>COMPONENTE ECONOMICO</t>
  </si>
  <si>
    <t>COMPONENTE ASENTAMIENTOS HUMANOS</t>
  </si>
  <si>
    <t>Contrucción y mantenimiento de infraestuctura  de saneamiento ambiental en las comunidades del cantón</t>
  </si>
  <si>
    <t>Construcción y Mantenimiento de espacios de encuentro común</t>
  </si>
  <si>
    <t xml:space="preserve">Junta Cantonal de Derechos </t>
  </si>
  <si>
    <t>Dirección de Desarrrollo Social</t>
  </si>
  <si>
    <t>Cuerpo de Bomberos</t>
  </si>
  <si>
    <t>Adquisicion del equipo caminero para la operación, mantenimiento y mejoramiento de la red vial en el cantón San Juan Bosco</t>
  </si>
  <si>
    <t>PRESUPUESTO TOTAL 2021</t>
  </si>
  <si>
    <t>SUBTOTAL COMPONENTE BIOFÍSICO</t>
  </si>
  <si>
    <t>SUBTOTAL COMPONENTE ECONÓMICO</t>
  </si>
  <si>
    <t>Construcción y mantenimiento de infraestuctura  de saneamiento ambiental en las comunidades del cantón</t>
  </si>
  <si>
    <t>PLAN OPERATIVO ANUAL 2021</t>
  </si>
  <si>
    <t>Dirección de Gestión Ambiental</t>
  </si>
  <si>
    <t>COMPONENTE: ECONÓMICO</t>
  </si>
  <si>
    <t>Dirección de OOPP</t>
  </si>
  <si>
    <t>REMUNERACIONES UNFICADAS</t>
  </si>
  <si>
    <t>SALARIOS UNIFICADOS</t>
  </si>
  <si>
    <t>REMUNERACION UNIFICADA PARA PASANTES</t>
  </si>
  <si>
    <t>DECIMOTERCER SUELDO</t>
  </si>
  <si>
    <t>DECIMOCUARTO SUELDO</t>
  </si>
  <si>
    <t>HORAS EXTRAORDINARIAS Y SUPLEMENTARIAS</t>
  </si>
  <si>
    <t>SUBRROGACION</t>
  </si>
  <si>
    <t>APORTE PATRONAL</t>
  </si>
  <si>
    <t>FONDO DE RESERVA</t>
  </si>
  <si>
    <t>COMPENSACION POR VACACIONES NO GOZADAS POR CESACION DE FUNCIONES</t>
  </si>
  <si>
    <t>SERVICIO DE CORREO</t>
  </si>
  <si>
    <t>TRANSPORTE DE PERSONAL</t>
  </si>
  <si>
    <t>EDICION, IMPRESION, REPRODUCCION Y PUBLICACIONES</t>
  </si>
  <si>
    <t>00.00.F611.320.710105.000.14.08.99999999.000</t>
  </si>
  <si>
    <t>00.00.F611.320.710106.000.14.08.99999999.000</t>
  </si>
  <si>
    <t>00.00.F611.320.710109.000.14.08.99999999.000</t>
  </si>
  <si>
    <t>00.00.F611.320.710203.000.14.08.99999999.000</t>
  </si>
  <si>
    <t>00.00.F611.320.710204.000.14.08.99999999.000</t>
  </si>
  <si>
    <t>00.00.F611.320.710601.000.14.08.99999999.000</t>
  </si>
  <si>
    <t>00.00.F611.320.710602.000.14.08.99999999.000</t>
  </si>
  <si>
    <t>PASAJES AL INTERIOR</t>
  </si>
  <si>
    <t>VIATICOS Y SUBSISTENCIAS EN EL INTERIOR</t>
  </si>
  <si>
    <t>VESTUARIO, LENCERIA Y PRENDAS DE PROTECCION</t>
  </si>
  <si>
    <t>COMBUSTIBLES Y LUBRICANTES</t>
  </si>
  <si>
    <t>MATERIALES DE OFICINA</t>
  </si>
  <si>
    <t>MATERIALES DE ASEO</t>
  </si>
  <si>
    <t>MOBILIARIO (BIENES MUEBLES NO DEPRECIABLES)</t>
  </si>
  <si>
    <t>MAQUINARIAS Y EQUIPOS (BIENES MUEBLES NO DEPRECIABLES)</t>
  </si>
  <si>
    <t>EQUIPOS, SISTEMAS Y PAQUETES INFORMATICOS</t>
  </si>
  <si>
    <t>MOBILIARIOS</t>
  </si>
  <si>
    <t>EQUIPOS,  SISTEMAS Y PAQUETES INFORMATICOS</t>
  </si>
  <si>
    <t>REMUNERACIONES UNIFICADAS (EMPLEADOS)</t>
  </si>
  <si>
    <t>00.00.F611.360.710105.001.14.08.99999999.000</t>
  </si>
  <si>
    <t>SALARIOS UNIFICADOS (SERVICIOS GENERALES)</t>
  </si>
  <si>
    <t>00.00.F611.360.710106.001.14.08.99999999.000</t>
  </si>
  <si>
    <t>SALARIOS UNIFICADOS (OTROS SERVICIOS COMUNALES)</t>
  </si>
  <si>
    <t>00.00.F611.360.710106.005.14.08.99999999.000</t>
  </si>
  <si>
    <t>00.00.F611.360.710109.000.14.08.99999999.000</t>
  </si>
  <si>
    <t>Ejecución de obras de movilidad y conectividad por administración directa</t>
  </si>
  <si>
    <t>DECIMO TERCER SUELDO (EMPLEADOS)</t>
  </si>
  <si>
    <t>DECIMO TERCER SUELDO (SERVICIOS  GENERALES)</t>
  </si>
  <si>
    <t>00.00.F611.360.710203.001.14.08.99999999.000</t>
  </si>
  <si>
    <t>00.00.F611.360.710203.002.14.08.99999999.000</t>
  </si>
  <si>
    <t>DECIMO TERCER SUELDO ( OTROS SERVICIOS COMUNALES)</t>
  </si>
  <si>
    <t>00.00.F611.360.710203.006.14.08.99999999.000</t>
  </si>
  <si>
    <t>DECIMO CUARTO SUELDO (EMPLEADOS)</t>
  </si>
  <si>
    <t>DECIMO CUARTO SUELDO (SERVICIOS GENERALES)</t>
  </si>
  <si>
    <t>00.00.F611.360.710204.001.14.08.99999999.000</t>
  </si>
  <si>
    <t>00.00.F611.360.710204.002.14.08.99999999.000</t>
  </si>
  <si>
    <t>DECIMO CUARTO SUELDO (OTROS SERVICIOS COMUNALES)</t>
  </si>
  <si>
    <t>00.00.F611.360.710204.006.14.08.99999999.000</t>
  </si>
  <si>
    <t>LICENCIA REMUNERADA</t>
  </si>
  <si>
    <t>HONORARIOS</t>
  </si>
  <si>
    <t>HORAS EXTRAORDINARIAS Y SUPLEMENTARIAS (SERVICIOS GENERALES)</t>
  </si>
  <si>
    <t>HORAS EXTRAORDINARIAS Y SUPLEMENTARIAS (OTROS SERVICIOS COMUNALE)</t>
  </si>
  <si>
    <t>00.00.F611.360.710509.005.14.08.99999999.000</t>
  </si>
  <si>
    <t>APORTE PATRONAL (EMPLEADOS)</t>
  </si>
  <si>
    <t>APORTE PATRONAL (SERVICIOS GENERALES)</t>
  </si>
  <si>
    <t>APORTE PATRONAL (OTROS SERVICIOS COMUNALES)</t>
  </si>
  <si>
    <t>FONDO DE RESERVA (EMPLEADOS)</t>
  </si>
  <si>
    <t>FONDO DE RESERVA (SERVICIOS GENERALES)</t>
  </si>
  <si>
    <t>FONDO DE RESERVA (OTROS SERVICIOS COMUNALES)</t>
  </si>
  <si>
    <t>00.00.F611.360.710601.001.14.08.99999999.000</t>
  </si>
  <si>
    <t>00.00.F611.360.710601.002.14.08.99999999.000</t>
  </si>
  <si>
    <t>00.00.F611.360.710601.006.14.08.99999999.000</t>
  </si>
  <si>
    <t>00.00.F611.360.710602.001.14.08.99999999.000</t>
  </si>
  <si>
    <t>00.00.F611.360.710602.002.14.08.99999999.000</t>
  </si>
  <si>
    <t>00.00.F611.360.710602.006.14.08.99999999.000</t>
  </si>
  <si>
    <t>ENERGIA ELECTRICA</t>
  </si>
  <si>
    <t>MATRICULAS ( DE VEHICULOS )</t>
  </si>
  <si>
    <t>MAQUINARIAS Y EQUIPOS (Mantenimiento)</t>
  </si>
  <si>
    <t>VEHICULOS (Mantenimiento)</t>
  </si>
  <si>
    <t>SERVICIO DE CAPACITACION</t>
  </si>
  <si>
    <t>Contrucción de aceras y bordillos  en el centro cantonal y sus comunidades</t>
  </si>
  <si>
    <t>HERRAMIENTAS (BIENES MUEBLES NO DEPRECIABLES)</t>
  </si>
  <si>
    <t>SEGUROS (VEHICULOS, EQUIPO Y MAQUINARIA, EDIFICIOS, BIENES MUEBL)</t>
  </si>
  <si>
    <t>PARTES Y REPUESTOS</t>
  </si>
  <si>
    <t>DE CUENTAS POR PAGAR</t>
  </si>
  <si>
    <t>SALARIOS UNIFICADOS (MANTENIMIENTO RELLENO SANITARIO)</t>
  </si>
  <si>
    <t>SALARIOS UNIFICADOS (MANT SISTEMA DE AGUA POTABLE)</t>
  </si>
  <si>
    <t>SALARIOS UNIFICADOS (MANTENIMIENTO DE ALCANTARILLADO)</t>
  </si>
  <si>
    <t>00.00.F611.360.710106.002.14.08.99999999.000</t>
  </si>
  <si>
    <t>00.00.F611.360.710106.003.14.08.99999999.000</t>
  </si>
  <si>
    <t>00.00.F611.360.710106.004.14.08.99999999.000</t>
  </si>
  <si>
    <t>DECIMO TERCER SUELDO (MANT RELLENO SANITARIO)</t>
  </si>
  <si>
    <t>DECIMO TERCER SUELDO ( MANT SISTEMA AGUA POTABLE)</t>
  </si>
  <si>
    <t>DECIMO TERCER SUELDO ( MANTENIMIENTO DE ALCANTARILLADO)</t>
  </si>
  <si>
    <t>00.00.F611.360.710203.003.14.08.99999999.000</t>
  </si>
  <si>
    <t>00.00.F611.360.710203.004.14.08.99999999.000</t>
  </si>
  <si>
    <t>00.00.F611.360.710203.005.14.08.99999999.000</t>
  </si>
  <si>
    <t>DECIMO CUARTO SUELDO (MANTENIMIENTO DEL RELLENO SANITARIO)</t>
  </si>
  <si>
    <t>DECIMO CUARTO SUELDO (MANT SISTEMA DE AGUA POTABLE)</t>
  </si>
  <si>
    <t>DECIMO CUARTO SUELDO (MANT DE ALCANTARILLADO)</t>
  </si>
  <si>
    <t>00.00.F611.360.710204.003.14.08.99999999.000</t>
  </si>
  <si>
    <t>00.00.F611.360.710204.004.14.08.99999999.000</t>
  </si>
  <si>
    <t>00.00.F611.360.710204.005.14.08.99999999.000</t>
  </si>
  <si>
    <t>HORAS EXTRAORDINARIAS Y SUPLEMENTARIAS (MANT RELLENO SANITARIO)</t>
  </si>
  <si>
    <t>HORAS EXTRAORDINARIAS Y SUPLEMENTARIAS (MANT DE AGUA POTABLE)</t>
  </si>
  <si>
    <t>HORAS EXTRAORDINARIAS Y SUPLEMENTARIAS ( MANT ALCANTARILLADO)</t>
  </si>
  <si>
    <t>00.00.F611.360.710509.002.14.08.99999999.000</t>
  </si>
  <si>
    <t>00.00.F611.360.710509.003.14.08.99999999.000</t>
  </si>
  <si>
    <t>00.00.F611.360.710509.004.14.08.99999999.000</t>
  </si>
  <si>
    <t>APORTE PATRONAL (MANT RELLENO SANITARIO)</t>
  </si>
  <si>
    <t>APORTE PATRONAL (MANT DE AGUA POTABLE)</t>
  </si>
  <si>
    <t>APORTE PATRONAL (MANT DE ALCANTARILLADO)</t>
  </si>
  <si>
    <t>00.00.F611.360.710601.003.14.08.99999999.000</t>
  </si>
  <si>
    <t>00.00.F611.360.710601.004.14.08.99999999.000</t>
  </si>
  <si>
    <t>00.00.F611.360.710601.005.14.08.99999999.000</t>
  </si>
  <si>
    <t>FONDO DE RESERVA (MANT DE RELLENO SANITARIO)</t>
  </si>
  <si>
    <t>FONDO DE RESERVA (MANT AGUA POTABLE)</t>
  </si>
  <si>
    <t>FONDO DE RESERVA (MANT DE ALCANTARILLADO)</t>
  </si>
  <si>
    <t>00.00.F611.360.710602.003.14.08.99999999.000</t>
  </si>
  <si>
    <t>00.00.F611.360.710602.004.14.08.99999999.000</t>
  </si>
  <si>
    <t>00.00.F611.360.710602.005.14.08.99999999.000</t>
  </si>
  <si>
    <t>00.00.F611.310.710105.000.14.08.99999999.000</t>
  </si>
  <si>
    <t>00.00.F611.310.710106.000.14.08.99999999.000</t>
  </si>
  <si>
    <t>00.00.F611.310.710109.000.14.08.99999999.000</t>
  </si>
  <si>
    <t>00.00.F611.310.710203.000.14.08.99999999.000</t>
  </si>
  <si>
    <t>00.00.F611.310.710204.000.14.08.99999999.000</t>
  </si>
  <si>
    <t>00.00.F611.310.710601.000.14.08.99999999.000</t>
  </si>
  <si>
    <t>00.00.F611.310.710602.000.14.08.99999999.000</t>
  </si>
  <si>
    <t>00.00.F611.310.730803.000.14.08.99999999.000</t>
  </si>
  <si>
    <t>00.00.F611.310.730805.000.14.08.99999999.000</t>
  </si>
  <si>
    <t>00.00.I811.210.710105.000.14.08.99999999.000</t>
  </si>
  <si>
    <t>00.00.I811.210.710106.000.14.08.99999999.000</t>
  </si>
  <si>
    <t>00.00.I811.210.710109.000.14.08.99999999.000</t>
  </si>
  <si>
    <t>00.00.I811.210.710203.000.14.08.99999999.000</t>
  </si>
  <si>
    <t>00.00.I811.210.710204.000.14.08.99999999.000</t>
  </si>
  <si>
    <t>00.00.I811.210.710512.000.14.08.99999999.000</t>
  </si>
  <si>
    <t>00.00.I811.210.710601.000.14.08.99999999.000</t>
  </si>
  <si>
    <t>00.00.I811.210.710602.000.14.08.99999999.000</t>
  </si>
  <si>
    <t>00.00.I811.210.730813.000.14.08.99999999.000</t>
  </si>
  <si>
    <t>00.00.I811.210.840105.000.14.08.99999999.005</t>
  </si>
  <si>
    <t>00.00.I811.210.840111.000.14.08.99999999.000</t>
  </si>
  <si>
    <t>00.00.I811.212.710105.000.14.08.01050400.005</t>
  </si>
  <si>
    <t>00.00.I811.212.710203.000.14.08.01050400.005</t>
  </si>
  <si>
    <t>00.00.I811.212.710204.000.14.08.01050400.005</t>
  </si>
  <si>
    <t>00.00.I811.212.710601.000.14.08.01050400.005</t>
  </si>
  <si>
    <t>00.00.I811.212.710602.000.14.08.01050400.005</t>
  </si>
  <si>
    <t>00.00.I811.212.730104.000.14.08.01050400.000</t>
  </si>
  <si>
    <t>00.00.I811.212.730105.000.14.08.01050400.000</t>
  </si>
  <si>
    <t>00.00.I811.212.730201.000.14.08.01050400.000</t>
  </si>
  <si>
    <t>00.00.I811.212.730204.000.14.08.01050400.000</t>
  </si>
  <si>
    <t>00.00.I811.212.730802.000.14.08.01050400.000</t>
  </si>
  <si>
    <t>00.00.I811.212.730804.000.14.08.01050400.000</t>
  </si>
  <si>
    <t>00.00.I811.212.730805.000.14.08.01050400.000</t>
  </si>
  <si>
    <t>00.00.I811.212.730807.000.14.08.01050400.000</t>
  </si>
  <si>
    <t>00.00.I811.212.731406.000.14.08.01050400.000</t>
  </si>
  <si>
    <t>00.00.I811.213.710105.000.14.08.01070500.000</t>
  </si>
  <si>
    <t>00.00.I811.213.710105.000.14.08.01070500.005</t>
  </si>
  <si>
    <t>00.00.I811.213.710203.000.14.08.01070500.000</t>
  </si>
  <si>
    <t>00.00.I811.213.710203.000.14.08.01070500.005</t>
  </si>
  <si>
    <t>00.00.I811.213.710204.000.14.08.01070500.005</t>
  </si>
  <si>
    <t>00.00.I811.213.710601.000.14.08.01070500.000</t>
  </si>
  <si>
    <t>00.00.I811.213.710601.000.14.08.01070500.005</t>
  </si>
  <si>
    <t>00.00.I811.213.710602.000.14.08.01070500.000</t>
  </si>
  <si>
    <t>00.00.I811.213.710602.000.14.08.01070500.005</t>
  </si>
  <si>
    <t>00.00.I811.213.730104.000.14.08.01070500.000</t>
  </si>
  <si>
    <t>00.00.I811.213.730201.000.14.08.01070500.000</t>
  </si>
  <si>
    <t>00.00.I811.213.730802.000.14.08.01070500.000</t>
  </si>
  <si>
    <t>00.00.I811.213.730804.000.14.08.01070500.000</t>
  </si>
  <si>
    <t>00.00.I811.213.730805.000.14.08.01070500.000</t>
  </si>
  <si>
    <t>00.00.I811.211.710105.000.14.08.01020800.000</t>
  </si>
  <si>
    <t>00.00.I811.211.710105.000.14.08.01020800.005</t>
  </si>
  <si>
    <t>00.00.I811.211.710203.000.14.08.01020800.000</t>
  </si>
  <si>
    <t>00.00.I811.211.710203.000.14.08.01020800.005</t>
  </si>
  <si>
    <t>00.00.I811.211.710204.000.14.08.01020800.005</t>
  </si>
  <si>
    <t>00.00.I811.211.710601.000.14.08.01020800.000</t>
  </si>
  <si>
    <t>00.00.I811.211.710601.000.14.08.01020800.005</t>
  </si>
  <si>
    <t>00.00.I811.211.710602.000.14.08.01020800.000</t>
  </si>
  <si>
    <t>00.00.I811.211.710602.000.14.08.01020800.005</t>
  </si>
  <si>
    <t>00.00.I811.211.730201.000.14.08.01020800.000</t>
  </si>
  <si>
    <t>00.00.I811.211.730802.000.14.08.01020800.000</t>
  </si>
  <si>
    <t>00.00.I811.211.730804.000.14.08.01020800.000</t>
  </si>
  <si>
    <t>00.00.I811.211.730805.000.14.08.01020800.000</t>
  </si>
  <si>
    <t>00.00.I811.211.730812.000.14.08.01020800.000</t>
  </si>
  <si>
    <t>00.00.I811.211.730812.000.14.08.01020800.005</t>
  </si>
  <si>
    <t>Gestión para el apoyo y protección integral de personas con discapacidad</t>
  </si>
  <si>
    <t>Apoyar integralmente a XX personas con discapacidad anualmente, hasta el 2023</t>
  </si>
  <si>
    <t>BOLIVAR CHACÓN</t>
  </si>
  <si>
    <t>ALCALDE DEL GOBIERNO AUTÓNOMO DESCENTRALIZADO MUNICIPAL DE SAN JUAN BOSCO</t>
  </si>
  <si>
    <t>RESPONSABLE DE LA EJECUCIÓN</t>
  </si>
  <si>
    <t xml:space="preserve">BOLIVAR CHACÓN  </t>
  </si>
  <si>
    <t>ALCALDE DEL GAD MUNICIPAL DE SAN JUAN BOSCO</t>
  </si>
  <si>
    <t>DIRECTOR/A DE DESARROLLO SOCIAL</t>
  </si>
  <si>
    <t>DIRECTOR/A DE GESTIÓN DE LA  PLANIFICACIÓN</t>
  </si>
  <si>
    <t xml:space="preserve">DIRECTOR/A DE OBRAS PÚBLICAS </t>
  </si>
  <si>
    <t>DIRECTOR/A DE GESTIÓN AMBIENTAL</t>
  </si>
  <si>
    <t>Gestión para el apoyo y protección integral de adultos mayores</t>
  </si>
  <si>
    <t>SUBTOTAL PROGRAMA ALFABETIZACIÓN</t>
  </si>
  <si>
    <t>SUBTOTAL PROGRAMA DE RESTITUCIÓN DE DERECHOS</t>
  </si>
  <si>
    <t>SUBTOTAL PROGRAMA SALUD PREVENTIVA, SEXUAL Y REPRODUCTIVA</t>
  </si>
  <si>
    <t>SUBTOTAL PROGRAMA APOYO INTEGRAL E INCLUYENTE A GRUPOS VULNERABLES</t>
  </si>
  <si>
    <t>SUBTOTAL PROGRAMA FOMENTO AL DESARROLLO DE ACTIVIDADES SULTURALES, DEPORTIVAS DE NIÑOS, NIÑAS Y JOVENES</t>
  </si>
  <si>
    <t>SUBTOTAL PROGRAMA PUESTA EN VALOR DEL PATRIMONIO CULTURAL</t>
  </si>
  <si>
    <t>COMPONENTE: SOCIO CULTURAL</t>
  </si>
  <si>
    <t>COMPONENTE SOCIOCULTURAL</t>
  </si>
  <si>
    <t>Gestión para el apoyo y protección integral de  personas con discapacidad</t>
  </si>
  <si>
    <t>SUBTOTAL COMPONENTE SOCIOCULTURAL</t>
  </si>
  <si>
    <t>SUBTOTAL SUBSISTEMA ASENTAMIENTOS HUMANOS, MOVILIDAD, CONECTIVIDAD Y ENERGÍA</t>
  </si>
  <si>
    <t>SUBTOTAL COMPONENTE SOCIO CULTURAL</t>
  </si>
  <si>
    <t xml:space="preserve">Concejo Cantonal de Derechos </t>
  </si>
  <si>
    <t>Código</t>
  </si>
  <si>
    <t>Partida</t>
  </si>
  <si>
    <t>Asignación Inicial</t>
  </si>
  <si>
    <t>Reformas</t>
  </si>
  <si>
    <t>Codificado</t>
  </si>
  <si>
    <t>Comp Período</t>
  </si>
  <si>
    <t>Comp Acumulado</t>
  </si>
  <si>
    <t>Saldo Asig Dev</t>
  </si>
  <si>
    <t>Devengado Período</t>
  </si>
  <si>
    <t>Devengado Acumulado</t>
  </si>
  <si>
    <t>Pago Período</t>
  </si>
  <si>
    <t>Pago Acumulado</t>
  </si>
  <si>
    <t>Saldo Compromiso</t>
  </si>
  <si>
    <t>Saldo por Devengar</t>
  </si>
  <si>
    <t>0  SIN PROGRAMA</t>
  </si>
  <si>
    <t>A114  ADMINISTRACION OPERACION Y APOYO GOBIERNO SECCIONAL</t>
  </si>
  <si>
    <t>110  ADMINISTRACION GENERAL</t>
  </si>
  <si>
    <t>REMUNERACIONES BASICAS</t>
  </si>
  <si>
    <t>00.00.A114.110.510105.000.14.08.99999999.000</t>
  </si>
  <si>
    <t>REMUNERACIONES UNIFICADAS</t>
  </si>
  <si>
    <t>00.00.A114.110.510109.000.14.08.99999999.000</t>
  </si>
  <si>
    <t>REMUNERACIONES COMPLEMENTARIAS</t>
  </si>
  <si>
    <t>00.00.A114.110.510203.000.14.08.99999999.001</t>
  </si>
  <si>
    <t>00.00.A114.110.510204.000.14.08.99999999.000</t>
  </si>
  <si>
    <t>REMUNERACIONES TEMPORALES</t>
  </si>
  <si>
    <t>00.00.A114.110.510506.000.14.08.99999999.001</t>
  </si>
  <si>
    <t>00.00.A114.110.510507.000.14.08.99999999.001</t>
  </si>
  <si>
    <t>00.00.A114.110.510509.000.14.08.99999999.001</t>
  </si>
  <si>
    <t>00.00.A114.110.510510.000.14.08.99999999.001</t>
  </si>
  <si>
    <t>SERVICIOS PERSONALES POR CONTRATO</t>
  </si>
  <si>
    <t>00.00.A114.110.510512.000.14.08.99999999.001</t>
  </si>
  <si>
    <t>APORTES PATRONALES A LA SEGURIDAD SOCIAL</t>
  </si>
  <si>
    <t>00.00.A114.110.510601.000.14.08.99999999.000</t>
  </si>
  <si>
    <t>00.00.A114.110.510602.000.14.08.99999999.000</t>
  </si>
  <si>
    <t>INDEMNIZACIONES</t>
  </si>
  <si>
    <t>00.00.A114.110.510707.000.14.08.99999999.001</t>
  </si>
  <si>
    <t>SERVICIOS BASICOS</t>
  </si>
  <si>
    <t>00.00.A114.110.530104.000.14.08.99999999.001</t>
  </si>
  <si>
    <t>00.00.A114.110.530106.000.14.08.99999999.001</t>
  </si>
  <si>
    <t>SERVICIOS GENERALES</t>
  </si>
  <si>
    <t>00.00.A114.110.530201.000.14.08.99999999.001</t>
  </si>
  <si>
    <t>00.00.A114.110.530204.000.14.08.99999999.001</t>
  </si>
  <si>
    <t>00.00.A114.110.530207.000.14.08.99999999.001</t>
  </si>
  <si>
    <t>DIFUSION, INFORMACION Y PUBLICIDAD</t>
  </si>
  <si>
    <t>00.00.A114.110.530299.001.14.08.99999999.001</t>
  </si>
  <si>
    <t>MATRICULAS (DE VEHICULOS)</t>
  </si>
  <si>
    <t>00.00.A114.110.530299.002.14.08.99999999.001</t>
  </si>
  <si>
    <t>OTROS SERVICIOS</t>
  </si>
  <si>
    <t>TRASLADOS, INSTALACIONES, VIATICOS Y SUBSISTENCIAS</t>
  </si>
  <si>
    <t>00.00.A114.110.530301.000.14.08.99999999.001</t>
  </si>
  <si>
    <t>00.00.A114.110.530302.000.14.08.99999999.001</t>
  </si>
  <si>
    <t>PASAJES AL EXTERIOR</t>
  </si>
  <si>
    <t>00.00.A114.110.530303.000.14.08.99999999.001</t>
  </si>
  <si>
    <t>00.00.A114.110.530304.000.14.08.99999999.001</t>
  </si>
  <si>
    <t>VIATICOS Y SUBSISTENCIAS EN EL EXTERIOR</t>
  </si>
  <si>
    <t>INSTALACION, MANTENIMIENTO Y REPARACION</t>
  </si>
  <si>
    <t>00.00.A114.110.530404.000.14.08.99999999.001</t>
  </si>
  <si>
    <t>00.00.A114.110.530405.000.14.08.99999999.001</t>
  </si>
  <si>
    <t>CONTRATACIONES DE ESTUDIOS E INVESTIGACIONES</t>
  </si>
  <si>
    <t>00.00.A114.110.530601.000.14.08.99999999.001</t>
  </si>
  <si>
    <t>00.00.A114.110.530603.000.14.08.99999999.001</t>
  </si>
  <si>
    <t>GASTOS EN INFORMATICA</t>
  </si>
  <si>
    <t>00.00.A114.110.530701.000.14.08.99999999.000</t>
  </si>
  <si>
    <t>DESARROLLO, ACTUALIZACION, ASISTENCIA TECNICA Y SOP SIST INFORMAT</t>
  </si>
  <si>
    <t>00.00.A114.110.530702.000.14.08.99999999.000</t>
  </si>
  <si>
    <t>ARRENDAMIENTO Y LICENCIAS DE USO DE PAQUETES INFORMATICOS</t>
  </si>
  <si>
    <t>00.00.A114.110.530704.000.14.08.99999999.000</t>
  </si>
  <si>
    <t>MANTENIMIENTO Y REPARACION DE EQUIPOS Y SISTEMAS INFORMATICOS</t>
  </si>
  <si>
    <t>BIENES DE USO Y CONSUMO CORRIENTE</t>
  </si>
  <si>
    <t>00.00.A114.110.530803.000.14.08.99999999.001</t>
  </si>
  <si>
    <t>00.00.A114.110.530804.000.14.08.99999999.000</t>
  </si>
  <si>
    <t>00.00.A114.110.530805.000.14.08.99999999.001</t>
  </si>
  <si>
    <t>00.00.A114.110.530813.000.14.08.99999999.001</t>
  </si>
  <si>
    <t>00.00.A114.110.530899.000.14.08.99999999.001</t>
  </si>
  <si>
    <t>OTROS DE USO Y CONSUMO</t>
  </si>
  <si>
    <t>BIENES MUEBLES NO DEPRECIABLES</t>
  </si>
  <si>
    <t>00.00.A114.110.531403.000.14.08.99999999.001</t>
  </si>
  <si>
    <t>MOBILIARIOS (BIENES MUEBLES NO DEPRECIABLES)</t>
  </si>
  <si>
    <t>00.00.A114.110.531404.000.14.08.99999999.001</t>
  </si>
  <si>
    <t>00.00.A114.110.531407.000.14.08.99999999.001</t>
  </si>
  <si>
    <t>SEGUROS, COSTOS FINANCIEROS Y OTROS GASTOS</t>
  </si>
  <si>
    <t>00.00.A114.110.570201.000.14.08.99999999.001</t>
  </si>
  <si>
    <t>SEGUROS</t>
  </si>
  <si>
    <t>BIENES MUEBLES</t>
  </si>
  <si>
    <t>00.00.A114.110.840103.000.14.08.99999999.001</t>
  </si>
  <si>
    <t>00.00.A114.110.840104.000.14.08.99999999.001</t>
  </si>
  <si>
    <t>00.00.A114.110.840107.000.14.08.99999999.001</t>
  </si>
  <si>
    <t>00.00.A114.110.840111.000.14.08.99999999.001</t>
  </si>
  <si>
    <t>120  ADMINISTRACION FINANCIERA</t>
  </si>
  <si>
    <t>00.00.A114.120.510105.000.14.08.99999999.000</t>
  </si>
  <si>
    <t>00.00.A114.120.510109.000.14.08.99999999.001</t>
  </si>
  <si>
    <t>00.00.A114.120.510203.000.14.08.99999999.001</t>
  </si>
  <si>
    <t>00.00.A114.120.510204.000.14.08.99999999.000</t>
  </si>
  <si>
    <t>00.00.A114.120.510506.000.14.08.99999999.001</t>
  </si>
  <si>
    <t>00.00.A114.120.510509.000.14.08.99999999.001</t>
  </si>
  <si>
    <t>00.00.A114.120.510512.000.14.08.99999999.001</t>
  </si>
  <si>
    <t>00.00.A114.120.510601.000.14.08.99999999.000</t>
  </si>
  <si>
    <t>00.00.A114.120.510602.000.14.08.99999999.000</t>
  </si>
  <si>
    <t>00.00.A114.120.510707.000.14.08.99999999.001</t>
  </si>
  <si>
    <t>00.00.A114.120.530106.000.14.08.99999999.001</t>
  </si>
  <si>
    <t>00.00.A114.120.530204.000.14.08.99999999.001</t>
  </si>
  <si>
    <t>00.00.A114.120.530207.000.14.08.99999999.001</t>
  </si>
  <si>
    <t>00.00.A114.120.530299.002.14.08.99999999.001</t>
  </si>
  <si>
    <t>00.00.A114.120.530301.000.14.08.99999999.001</t>
  </si>
  <si>
    <t>00.00.A114.120.530303.000.14.08.99999999.001</t>
  </si>
  <si>
    <t>00.00.A114.120.530403.000.14.08.99999999.001</t>
  </si>
  <si>
    <t>00.00.A114.120.530603.000.14.08.99999999.001</t>
  </si>
  <si>
    <t>00.00.A114.120.530701.000.14.08.99999999.001</t>
  </si>
  <si>
    <t>00.00.A114.120.530704.000.14.08.99999999.001</t>
  </si>
  <si>
    <t>00.00.A114.120.531403.000.14.08.99999999.001</t>
  </si>
  <si>
    <t>00.00.A114.120.531404.000.14.08.99999999.001</t>
  </si>
  <si>
    <t>00.00.A114.120.531407.000.14.08.99999999.001</t>
  </si>
  <si>
    <t>INTERESES DE LA DEUDA PUBLICA INTERNA</t>
  </si>
  <si>
    <t>00.00.A114.120.560201.010.14.08.99999999.001</t>
  </si>
  <si>
    <t>INTERESES CREDITO BEDE ESTUDIOS DE SIST AGUA Y ALCANT COM R</t>
  </si>
  <si>
    <t>00.00.A114.120.560201.012.14.08.99999999.001</t>
  </si>
  <si>
    <t>INTERESES CREDITO BEDE CONSTRUC AGUA Y ALCANTAR PANANZA Y KALAGLA</t>
  </si>
  <si>
    <t>00.00.A114.120.560201.013.14.08.99999999.001</t>
  </si>
  <si>
    <t>INTERESES CREDITO BEDE CONSTRUC AGUA LA LIBERTAD</t>
  </si>
  <si>
    <t>00.00.A114.120.560201.014.14.08.99999999.001</t>
  </si>
  <si>
    <t>INTERESES CREDITO BEDE CONSTRUC ESTADIO Y CUBIERTA WAKAMBEIS</t>
  </si>
  <si>
    <t>00.00.A114.120.560201.015.14.08.99999999.001</t>
  </si>
  <si>
    <t>INTERESES CREDITO BEDE CONST AGUAS SAN MARCOS Y NUMPATKAIM</t>
  </si>
  <si>
    <t>00.00.A114.120.560201.016.14.08.99999999.001</t>
  </si>
  <si>
    <t>INTERESES CREDITO BEDE CONSTRUC MURO DE CONTENCION</t>
  </si>
  <si>
    <t>00.00.A114.120.560201.017.14.08.99999999.000</t>
  </si>
  <si>
    <t>INTERESES CREDITO BDE ADQUISICION DE EQUIPO CAMINERO</t>
  </si>
  <si>
    <t>00.00.A114.120.570201.000.14.08.99999999.001</t>
  </si>
  <si>
    <t>00.00.A114.120.570203.000.14.08.99999999.001</t>
  </si>
  <si>
    <t>COMISIONES BANCARIAS</t>
  </si>
  <si>
    <t>00.00.A114.120.570299.001.14.08.99999999.001</t>
  </si>
  <si>
    <t>OTROS GASTOS FINANCIEROS</t>
  </si>
  <si>
    <t>00.00.A114.120.840103.000.14.08.99999999.001</t>
  </si>
  <si>
    <t>00.00.A114.120.840104.000.14.08.99999999.001</t>
  </si>
  <si>
    <t>00.00.A114.120.840107.000.14.08.99999999.001</t>
  </si>
  <si>
    <t>DEUDA INTERNA</t>
  </si>
  <si>
    <t>00.00.A114.120.960201.010.14.08.99999999.001</t>
  </si>
  <si>
    <t>AMORTIZACION CREDITO BEDE ESTUDIOS DE SIST DE AGUA Y ALCANT COM R</t>
  </si>
  <si>
    <t>00.00.A114.120.960201.012.14.08.99999999.001</t>
  </si>
  <si>
    <t>AMORTIZACION CREDITO BEDE CONSTRUC AGUA Y ALCANT PANANZA Y KALAGL</t>
  </si>
  <si>
    <t>00.00.A114.120.960201.013.14.08.99999999.001</t>
  </si>
  <si>
    <t>AMORTIZACION CREDITO BEDE CONSTRUC AGUA LA LIBERTAD</t>
  </si>
  <si>
    <t>00.00.A114.120.960201.014.14.08.99999999.001</t>
  </si>
  <si>
    <t>AMORTIZACION CREDITO BEDE CONSTRUC ESTADIO Y CUBIERTA WAKAMBEIS</t>
  </si>
  <si>
    <t>00.00.A114.120.960201.015.14.08.99999999.001</t>
  </si>
  <si>
    <t>AMORTIZACION CREDITO BEDE CONST AGUAS SAN MARCOS Y NUMPATKAIM</t>
  </si>
  <si>
    <t>00.00.A114.120.960201.016.14.08.99999999.001</t>
  </si>
  <si>
    <t>AMORTIZACION CREDITO BEDE CONST MURO DE CONTENCION</t>
  </si>
  <si>
    <t>00.00.A114.120.960201.017.14.08.99999999.000</t>
  </si>
  <si>
    <t>AMORTIZACION  CREDITO  BDE  ADQUISICION  DE  EQUIPO CAMINERO</t>
  </si>
  <si>
    <t>D911  ADMINISTRACION ASUNTOS ECONOMICOS NO ESPECIFICADOS</t>
  </si>
  <si>
    <t>510  GASTOS CUMUNES DE LA ENTIDAD</t>
  </si>
  <si>
    <t>00.00.D911.510.510703.000.14.08.99999999.000</t>
  </si>
  <si>
    <t>DESPIDO INTEMPESTIVO</t>
  </si>
  <si>
    <t>00.00.D911.510.510703.000.14.08.99999999.001</t>
  </si>
  <si>
    <t>00.00.D911.510.510704.000.14.08.99999999.000</t>
  </si>
  <si>
    <t>COMPENSACION POR DESAHUCIO</t>
  </si>
  <si>
    <t>00.00.D911.510.530105.000.14.08.99999999.000</t>
  </si>
  <si>
    <t>TELECOMUNICACIONES  ( TODOS LOS PROGRAMAS )</t>
  </si>
  <si>
    <t>00.00.D911.510.530201.000.14.08.99999999.000</t>
  </si>
  <si>
    <t>00.00.D911.510.530202.000.14.08.99999999.000</t>
  </si>
  <si>
    <t>FLETES Y MANIOBRAS ( TODOS LOS PROGRAMAS )</t>
  </si>
  <si>
    <t>00.00.D911.510.530204.000.14.08.99999999.000</t>
  </si>
  <si>
    <t>00.00.D911.510.530205.000.14.08.99999999.000</t>
  </si>
  <si>
    <t>ESPECTACULOS CULTURALES Y SOCIALES</t>
  </si>
  <si>
    <t>00.00.D911.510.530499.000.14.08.99999999.000</t>
  </si>
  <si>
    <t>OTRAS INSTALACIONES, MANTENIMIENTOS Y REPARACIONES</t>
  </si>
  <si>
    <t>00.00.D911.510.530802.000.14.08.99999999.000</t>
  </si>
  <si>
    <t>00.00.D911.510.530804.000.14.08.99999999.000</t>
  </si>
  <si>
    <t>00.00.D911.510.530805.000.14.08.99999999.000</t>
  </si>
  <si>
    <t>00.00.D911.510.530806.000.14.08.99999999.000</t>
  </si>
  <si>
    <t>HERRAMIENTAS ( MENORES )</t>
  </si>
  <si>
    <t>00.00.D911.510.530807.000.14.08.99999999.000</t>
  </si>
  <si>
    <t>MATERIALES DE IMPRESION, FOTOGRAFIA, REPRODUCCION Y PUBLICACIONES</t>
  </si>
  <si>
    <t>00.00.D911.510.530811.000.14.08.99999999.000</t>
  </si>
  <si>
    <t>MATERIALES Y SUMINISTROS VARIOS</t>
  </si>
  <si>
    <t>00.00.D911.510.530899.000.14.08.99999999.000</t>
  </si>
  <si>
    <t>00.00.D911.510.531403.000.14.08.99999999.000</t>
  </si>
  <si>
    <t>00.00.D911.510.531404.000.14.08.99999999.000</t>
  </si>
  <si>
    <t>00.00.D911.510.531407.000.14.08.99999999.000</t>
  </si>
  <si>
    <t>TRANSFERENCIAS CORRIENTES AL SECTOR PUBLICO</t>
  </si>
  <si>
    <t>00.00.D911.510.580102.002.14.08.99999999.000</t>
  </si>
  <si>
    <t>APORTE DEL 5 POR MIL A LA CONTRALORIA GENERAL DEL ESTADO</t>
  </si>
  <si>
    <t>00.00.D911.510.580102.003.14.08.99999999.000</t>
  </si>
  <si>
    <t>APORTE AL CONSORCIO DE MUNICIPIOS A AMAZONICOS</t>
  </si>
  <si>
    <t>00.00.D911.510.580102.004.14.08.99999999.000</t>
  </si>
  <si>
    <t>APORTE AL MANCOMUNIDAD DE MUNICIPIOS DE MORONA SANTIAGO</t>
  </si>
  <si>
    <t>00.00.D911.510.580102.005.14.08.99999999.000</t>
  </si>
  <si>
    <t>APORTE A LA ASOCIACION DE MUNICIPALIDADES ECUATORIANAS</t>
  </si>
  <si>
    <t>F611  ADMIN OPERA Y APOYO OTROS SERV VIVIEN ASUNTOS COMU</t>
  </si>
  <si>
    <t>310  PLANIFICACION URBANA Y RURAL</t>
  </si>
  <si>
    <t>ARRENDAMIENTOS DE BIENES</t>
  </si>
  <si>
    <t>00.00.F611.310.730605.027.14.08.99999999.000</t>
  </si>
  <si>
    <t>ACTUALIZACION DEL CATASTRO URBANO DEL CANTON</t>
  </si>
  <si>
    <t>00.00.F611.310.730701.000.14.08.99999999.000</t>
  </si>
  <si>
    <t>DESARROLLO, ACTUALIZACION, ASISTENCIA TECNICA Y SOP SISTEMA INFOR</t>
  </si>
  <si>
    <t>BIENES DE USO Y CONSUMO DE INVERSION</t>
  </si>
  <si>
    <t>MANTENIMIENTO Y REPARACIONES</t>
  </si>
  <si>
    <t>00.00.F611.310.840106.000.14.08.99999999.000</t>
  </si>
  <si>
    <t>320  HIGIENE AMBIENTAL</t>
  </si>
  <si>
    <t>00.00.F611.320.710507.000.14.08.99999999.000</t>
  </si>
  <si>
    <t>360  OTROS SERVICIOS COMUNALES</t>
  </si>
  <si>
    <t>00.00.F611.360.710706.000.14.08.99999999.000</t>
  </si>
  <si>
    <t>BENEFICIO POR JUBILACION</t>
  </si>
  <si>
    <t>00.00.F611.360.710709.000.14.08.99999999.000</t>
  </si>
  <si>
    <t>POR RENUNCIA VOLUNTARIA</t>
  </si>
  <si>
    <t>00.00.F611.360.730826.000.14.08.99999999.000</t>
  </si>
  <si>
    <t>DISPOSITIVOS MEDICOS DE USO GENERAL</t>
  </si>
  <si>
    <t>OBRAS DE INFRAESTRUCTURA</t>
  </si>
  <si>
    <t>00.00.F611.360.750104.037.14.08.99999999.000</t>
  </si>
  <si>
    <t>00.00.F611.360.750107.024.14.08.99999999.000</t>
  </si>
  <si>
    <t>ADECUACIONES EN LA CANCHA CUBIERTA DE ROCAFUERTE</t>
  </si>
  <si>
    <t>00.00.F611.360.750107.048.14.08.99999999.000</t>
  </si>
  <si>
    <t>REPARACION DE LA MULTICANCHA EN MARBELLA</t>
  </si>
  <si>
    <t>00.00.F611.360.750107.077.14.08.99999999.000</t>
  </si>
  <si>
    <t>ADECUACIONES DE BODEGA COMUNAL EN NUMPATKAIM</t>
  </si>
  <si>
    <t>00.00.F611.360.750107.078.14.08.99999999.000</t>
  </si>
  <si>
    <t>ADECUACIONES EN CANCHA SINTETICA EN LA UNIDAD POLIVIO SAQUICELA</t>
  </si>
  <si>
    <t>OBRAS EN LINEAS, REDES E INSTALACIONES ELECTRICAS Y DE TELEC</t>
  </si>
  <si>
    <t>00.00.F611.360.750401.019.14.08.99999999.000</t>
  </si>
  <si>
    <t>ELECTRIFICACION ECOLOGICA CON PANELES SOLARES PARA COMUNIDADES</t>
  </si>
  <si>
    <t>00.00.F611.360.750501.042.14.08.99999999.000</t>
  </si>
  <si>
    <t>ADECUACIONES BATERIA SANITARIA EN ROCAFUERTE</t>
  </si>
  <si>
    <t>TRANSFERENCIAS PARA INVERSION AL SECTOR PUBLICO</t>
  </si>
  <si>
    <t>00.00.F611.360.840104.000.14.08.99999999.003</t>
  </si>
  <si>
    <t>00.00.F611.360.840105.000.14.08.99999999.000</t>
  </si>
  <si>
    <t>00.00.F611.360.840105.000.14.08.99999999.003</t>
  </si>
  <si>
    <t>00.00.F611.360.840113.000.14.08.99999999.000</t>
  </si>
  <si>
    <t>EQUIPOS MEDICOS</t>
  </si>
  <si>
    <t>BIENES INMUEBLES Y SEMOVIENTES</t>
  </si>
  <si>
    <t>DEUDA FLOTANTE</t>
  </si>
  <si>
    <t>I811  ADMINIST OPERA Y APOYO SERVICIOS GENERALES EDUCACI</t>
  </si>
  <si>
    <t>210  EDUCACION Y CULTURA</t>
  </si>
  <si>
    <t>00.00.I811.210.730299.013.14.08.99999999.000</t>
  </si>
  <si>
    <t>00.00.I811.210.730299.202.14.08.01030700.000</t>
  </si>
  <si>
    <t>PROYECTO DE ASISTENCIA SOCIAL EN EL CANTON</t>
  </si>
  <si>
    <t>211  DISCAPACIDADES SAN JUAN BOSCO</t>
  </si>
  <si>
    <t>212  DESARROLLO INFANTIL PROTECCION ESPECIAL</t>
  </si>
  <si>
    <t>213  ADULTO MAYOR ESPACIOS ACTIVOS</t>
  </si>
  <si>
    <t>Totales=&gt;</t>
  </si>
  <si>
    <t xml:space="preserve">EJECUCIÓN PRESUPUESTARIA </t>
  </si>
  <si>
    <t>SALDO</t>
  </si>
  <si>
    <t>EJECUCIÓN PRESUPUESTARIA</t>
  </si>
  <si>
    <t>GOBIERNO AUTÓNOMO DESCENTRALIZADO MUNICIPAL DE SAN JUAN BOSCO</t>
  </si>
  <si>
    <t>PROYECTOS PDOT 2019-2023</t>
  </si>
  <si>
    <t xml:space="preserve">EJECUCIÓN PLAN OPERATIVO ANUAL 2021 (RESUMEN DE PROGRAMAS Y PROYECTOS) </t>
  </si>
  <si>
    <t>GESTIÓN AMBIENTAL</t>
  </si>
  <si>
    <t>OOPP</t>
  </si>
  <si>
    <t>PLANIFICACIÓN</t>
  </si>
  <si>
    <t>DESARROLLO SOCIAL</t>
  </si>
  <si>
    <t>EJECUCIÓN PLAN OPERATIVO ANUAL 2021</t>
  </si>
  <si>
    <t>EJECUCIÓN CEDULA PRESUPUESTARIA 2021</t>
  </si>
  <si>
    <t xml:space="preserve">Implementación y mantenimiento de espacios deportivos en el Cantón. </t>
  </si>
  <si>
    <t>Implementación y mantenimiento de Áreas Verdes en el canton</t>
  </si>
  <si>
    <t xml:space="preserve">Gestion del transito, transporte terrestre y seguridad vial </t>
  </si>
  <si>
    <t>Articular los trabajos de mejoramiento de la superficie a nivel de asfalto de vías rurales con el Gobierno Provincial y Gobiernos Parroquiales.</t>
  </si>
  <si>
    <t>Articular los trabajos de mejoramiento de la superficie a nivel de lastrado de vías rurales con el Gobierno Provincial y Gobiernos Parroquiales.</t>
  </si>
  <si>
    <t>Mantenimientos y mejoramiento de puentes y tarabitas</t>
  </si>
  <si>
    <t>Construcción y mantenimiento de alcantarillado Sanitario en las comunidades del cantón</t>
  </si>
  <si>
    <t>Mantenimiento y operación de residuos solidos</t>
  </si>
  <si>
    <t>Administración general</t>
  </si>
  <si>
    <t>Administración financiera</t>
  </si>
  <si>
    <t xml:space="preserve">Gastos comunes de la entidad </t>
  </si>
  <si>
    <t>DIRECCIÓN ADMINISTRATIVA</t>
  </si>
  <si>
    <t>DIRECCIÓN FINANCIERA</t>
  </si>
  <si>
    <t>TOTAL PROYECTOS DE INVERSIÓN 2021</t>
  </si>
  <si>
    <t xml:space="preserve">OOPP Y PLANIFICACION </t>
  </si>
  <si>
    <t xml:space="preserve">Agua Potable  y entubada en el cantón </t>
  </si>
  <si>
    <t>Estudios Definitivos para la dotación de servicios básicos en las comunidades rurales del cantón.</t>
  </si>
  <si>
    <t>Articular los trabajos de mejoramiento de la superficie a nivel de lastrado de vías rurales con el Gobierno Provincial y Gobiernos Parroquiales</t>
  </si>
  <si>
    <t>Fortalecimiento a la seguridad ciudadadana y prevencion de riesgos.</t>
  </si>
  <si>
    <t xml:space="preserve">Implementar el sistema de alcantarillado en la comunidad y 5 Infraestructuras de saneamiento </t>
  </si>
  <si>
    <t>Mantener la  operación de residuos sólidos</t>
  </si>
  <si>
    <t>Realizar los estudios definitivos de agua potable y alcantarillado</t>
  </si>
  <si>
    <t>Mantener los espacios públicos de recreación y deportes</t>
  </si>
  <si>
    <t>M antener los espacios públicos</t>
  </si>
  <si>
    <t xml:space="preserve">Numero de espacios implementados y mantenidos </t>
  </si>
  <si>
    <t>Realizar la gestión para alcanzar la ejecución del proyecto</t>
  </si>
  <si>
    <t>ejecutar la señalizacion de acuerdo a lo establecido en el plan de movilidad</t>
  </si>
  <si>
    <t>Realizar la adquisición del equipo caminero</t>
  </si>
  <si>
    <t>Realizar la construccion de bordillos y gestion del mejoramiento y ejecucion de obras</t>
  </si>
  <si>
    <t>Realizar el mantenimiento de la red vial urbana</t>
  </si>
  <si>
    <t>realizar la gestión para alcanzar la ejecución del proyecto</t>
  </si>
  <si>
    <t>Realizar el mantenimiento de puentes  y tarabitas en el cantón</t>
  </si>
  <si>
    <t>Realizar REALIZAR LA APERTURA Y MANTENIMIENTO DE LOS SENDEROS ECOLOGICOS DEL CANTON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</si>
</sst>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#,##0.00\ &quot;$&quot;"/>
  </numFmts>
  <fonts count="6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9"/>
      <name val="Arial"/>
      <family val="2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sz val="8.25"/>
      <name val="Microsoft Sans Serif"/>
      <family val="2"/>
    </font>
    <font>
      <sz val="11"/>
      <color theme="1"/>
      <name val="Calibri"/>
      <family val="2"/>
      <scheme val="minor"/>
    </font>
    <font>
      <sz val="14"/>
      <color rgb="FFFF000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8"/>
      <color theme="1"/>
      <name val="Cambria"/>
      <family val="1"/>
      <scheme val="major"/>
    </font>
    <font>
      <sz val="14"/>
      <name val="Cambria"/>
      <family val="1"/>
      <scheme val="major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Cambria"/>
      <family val="1"/>
      <scheme val="major"/>
    </font>
    <font>
      <b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6" fillId="0" borderId="0">
      <protection locked="0"/>
    </xf>
  </cellStyleXfs>
  <cellXfs count="96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0" fontId="8" fillId="3" borderId="1" xfId="1" applyNumberFormat="1" applyFont="1" applyFill="1" applyBorder="1" applyAlignment="1">
      <alignment horizontal="right" vertical="center"/>
    </xf>
    <xf numFmtId="164" fontId="9" fillId="3" borderId="1" xfId="1" applyFont="1" applyFill="1" applyBorder="1" applyAlignment="1" applyProtection="1">
      <alignment horizontal="center" vertical="center" wrapText="1"/>
    </xf>
    <xf numFmtId="164" fontId="9" fillId="3" borderId="1" xfId="1" applyFont="1" applyFill="1" applyBorder="1" applyAlignment="1" applyProtection="1">
      <alignment vertical="center" wrapText="1"/>
    </xf>
    <xf numFmtId="164" fontId="4" fillId="0" borderId="0" xfId="1" applyFont="1" applyAlignment="1">
      <alignment horizontal="center" vertical="center"/>
    </xf>
    <xf numFmtId="164" fontId="6" fillId="4" borderId="12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21" fillId="0" borderId="1" xfId="1" applyFont="1" applyFill="1" applyBorder="1" applyAlignment="1">
      <alignment horizontal="right" vertical="center"/>
    </xf>
    <xf numFmtId="164" fontId="18" fillId="0" borderId="1" xfId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16" fillId="0" borderId="1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29" fillId="5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64" fontId="21" fillId="0" borderId="16" xfId="1" applyFont="1" applyFill="1" applyBorder="1" applyAlignment="1">
      <alignment horizontal="right" vertical="center"/>
    </xf>
    <xf numFmtId="0" fontId="24" fillId="0" borderId="1" xfId="0" applyFont="1" applyBorder="1"/>
    <xf numFmtId="0" fontId="29" fillId="0" borderId="1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top" wrapText="1"/>
    </xf>
    <xf numFmtId="0" fontId="31" fillId="0" borderId="16" xfId="0" applyFont="1" applyBorder="1" applyAlignment="1">
      <alignment vertical="center" wrapText="1"/>
    </xf>
    <xf numFmtId="0" fontId="31" fillId="0" borderId="16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9" fontId="37" fillId="0" borderId="16" xfId="0" applyNumberFormat="1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31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center" wrapText="1"/>
    </xf>
    <xf numFmtId="4" fontId="30" fillId="3" borderId="1" xfId="0" applyNumberFormat="1" applyFont="1" applyFill="1" applyBorder="1"/>
    <xf numFmtId="0" fontId="29" fillId="5" borderId="1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164" fontId="41" fillId="0" borderId="1" xfId="1" applyFont="1" applyFill="1" applyBorder="1" applyAlignment="1">
      <alignment horizontal="right" vertical="center"/>
    </xf>
    <xf numFmtId="164" fontId="42" fillId="0" borderId="1" xfId="1" applyFont="1" applyFill="1" applyBorder="1" applyAlignment="1">
      <alignment vertical="center"/>
    </xf>
    <xf numFmtId="0" fontId="38" fillId="0" borderId="1" xfId="0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38" fillId="0" borderId="16" xfId="0" applyFont="1" applyBorder="1" applyAlignment="1">
      <alignment horizontal="left" vertical="center" wrapText="1"/>
    </xf>
    <xf numFmtId="164" fontId="41" fillId="0" borderId="16" xfId="1" applyFont="1" applyFill="1" applyBorder="1" applyAlignment="1">
      <alignment horizontal="right" vertical="center"/>
    </xf>
    <xf numFmtId="164" fontId="42" fillId="0" borderId="16" xfId="1" applyFont="1" applyFill="1" applyBorder="1" applyAlignment="1">
      <alignment vertical="center"/>
    </xf>
    <xf numFmtId="0" fontId="38" fillId="0" borderId="21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center" vertical="center"/>
    </xf>
    <xf numFmtId="164" fontId="42" fillId="0" borderId="21" xfId="1" applyFont="1" applyFill="1" applyBorder="1" applyAlignment="1">
      <alignment vertical="center"/>
    </xf>
    <xf numFmtId="40" fontId="38" fillId="0" borderId="22" xfId="0" applyNumberFormat="1" applyFont="1" applyBorder="1" applyAlignment="1">
      <alignment horizontal="right" vertical="center"/>
    </xf>
    <xf numFmtId="0" fontId="38" fillId="0" borderId="16" xfId="0" applyFont="1" applyBorder="1" applyAlignment="1">
      <alignment horizontal="center" vertical="center"/>
    </xf>
    <xf numFmtId="4" fontId="38" fillId="0" borderId="16" xfId="0" applyNumberFormat="1" applyFont="1" applyBorder="1" applyAlignment="1">
      <alignment vertical="center"/>
    </xf>
    <xf numFmtId="40" fontId="38" fillId="0" borderId="17" xfId="0" applyNumberFormat="1" applyFont="1" applyBorder="1" applyAlignment="1">
      <alignment horizontal="right" vertical="center"/>
    </xf>
    <xf numFmtId="4" fontId="38" fillId="0" borderId="21" xfId="0" applyNumberFormat="1" applyFont="1" applyBorder="1" applyAlignment="1">
      <alignment vertical="center"/>
    </xf>
    <xf numFmtId="0" fontId="43" fillId="0" borderId="1" xfId="0" applyFont="1" applyBorder="1" applyAlignment="1">
      <alignment horizontal="left" vertical="center" wrapText="1"/>
    </xf>
    <xf numFmtId="0" fontId="43" fillId="0" borderId="21" xfId="0" applyFont="1" applyBorder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164" fontId="38" fillId="0" borderId="16" xfId="1" applyFont="1" applyBorder="1" applyAlignment="1">
      <alignment vertical="center"/>
    </xf>
    <xf numFmtId="0" fontId="38" fillId="0" borderId="5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center" vertical="center"/>
    </xf>
    <xf numFmtId="164" fontId="7" fillId="3" borderId="36" xfId="1" applyFont="1" applyFill="1" applyBorder="1" applyAlignment="1">
      <alignment vertical="center" wrapText="1"/>
    </xf>
    <xf numFmtId="164" fontId="7" fillId="3" borderId="37" xfId="1" applyFont="1" applyFill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38" fillId="5" borderId="26" xfId="0" applyFont="1" applyFill="1" applyBorder="1" applyAlignment="1">
      <alignment vertical="center" wrapText="1"/>
    </xf>
    <xf numFmtId="164" fontId="41" fillId="0" borderId="21" xfId="1" applyFont="1" applyFill="1" applyBorder="1" applyAlignment="1">
      <alignment horizontal="right" vertical="center"/>
    </xf>
    <xf numFmtId="0" fontId="8" fillId="2" borderId="23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164" fontId="8" fillId="2" borderId="26" xfId="1" applyFont="1" applyFill="1" applyBorder="1" applyAlignment="1">
      <alignment vertical="center"/>
    </xf>
    <xf numFmtId="164" fontId="8" fillId="2" borderId="26" xfId="1" applyFont="1" applyFill="1" applyBorder="1" applyAlignment="1">
      <alignment horizontal="right" vertical="center"/>
    </xf>
    <xf numFmtId="164" fontId="8" fillId="2" borderId="39" xfId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vertical="center" wrapText="1"/>
    </xf>
    <xf numFmtId="164" fontId="41" fillId="0" borderId="1" xfId="1" applyFont="1" applyFill="1" applyBorder="1" applyAlignment="1">
      <alignment vertical="center"/>
    </xf>
    <xf numFmtId="0" fontId="43" fillId="0" borderId="16" xfId="0" applyFont="1" applyFill="1" applyBorder="1" applyAlignment="1">
      <alignment vertical="center" wrapText="1"/>
    </xf>
    <xf numFmtId="164" fontId="41" fillId="0" borderId="16" xfId="1" applyFont="1" applyFill="1" applyBorder="1" applyAlignment="1">
      <alignment vertical="center"/>
    </xf>
    <xf numFmtId="0" fontId="43" fillId="0" borderId="21" xfId="0" applyFont="1" applyFill="1" applyBorder="1" applyAlignment="1">
      <alignment vertical="center" wrapText="1"/>
    </xf>
    <xf numFmtId="164" fontId="41" fillId="0" borderId="21" xfId="1" applyFont="1" applyFill="1" applyBorder="1" applyAlignment="1">
      <alignment vertical="center"/>
    </xf>
    <xf numFmtId="0" fontId="38" fillId="0" borderId="16" xfId="0" applyFont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164" fontId="44" fillId="0" borderId="1" xfId="1" applyFont="1" applyFill="1" applyBorder="1" applyAlignment="1" applyProtection="1">
      <alignment horizontal="right" vertical="center" wrapText="1"/>
    </xf>
    <xf numFmtId="0" fontId="38" fillId="0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vertical="center"/>
    </xf>
    <xf numFmtId="164" fontId="6" fillId="2" borderId="5" xfId="1" applyFont="1" applyFill="1" applyBorder="1" applyAlignment="1">
      <alignment vertical="center"/>
    </xf>
    <xf numFmtId="0" fontId="41" fillId="0" borderId="1" xfId="0" applyFont="1" applyBorder="1" applyAlignment="1">
      <alignment vertical="center" wrapText="1"/>
    </xf>
    <xf numFmtId="40" fontId="8" fillId="3" borderId="7" xfId="1" applyNumberFormat="1" applyFont="1" applyFill="1" applyBorder="1" applyAlignment="1">
      <alignment horizontal="right" vertical="center"/>
    </xf>
    <xf numFmtId="0" fontId="6" fillId="2" borderId="38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164" fontId="6" fillId="2" borderId="36" xfId="1" applyFont="1" applyFill="1" applyBorder="1" applyAlignment="1">
      <alignment vertical="center"/>
    </xf>
    <xf numFmtId="164" fontId="6" fillId="2" borderId="36" xfId="1" applyFont="1" applyFill="1" applyBorder="1" applyAlignment="1">
      <alignment horizontal="right" vertical="center"/>
    </xf>
    <xf numFmtId="164" fontId="6" fillId="2" borderId="37" xfId="1" applyFont="1" applyFill="1" applyBorder="1" applyAlignment="1">
      <alignment horizontal="right" vertical="center"/>
    </xf>
    <xf numFmtId="164" fontId="44" fillId="0" borderId="8" xfId="1" applyFont="1" applyFill="1" applyBorder="1" applyAlignment="1" applyProtection="1">
      <alignment horizontal="right" vertical="center" wrapText="1"/>
    </xf>
    <xf numFmtId="0" fontId="43" fillId="0" borderId="1" xfId="0" applyFont="1" applyFill="1" applyBorder="1" applyAlignment="1">
      <alignment horizontal="left" vertical="top" wrapText="1"/>
    </xf>
    <xf numFmtId="164" fontId="44" fillId="0" borderId="16" xfId="1" applyFont="1" applyFill="1" applyBorder="1" applyAlignment="1" applyProtection="1">
      <alignment horizontal="righ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38" fillId="0" borderId="21" xfId="0" applyFont="1" applyFill="1" applyBorder="1" applyAlignment="1">
      <alignment vertical="center" wrapText="1"/>
    </xf>
    <xf numFmtId="164" fontId="44" fillId="0" borderId="28" xfId="1" applyFont="1" applyFill="1" applyBorder="1" applyAlignment="1" applyProtection="1">
      <alignment horizontal="right" vertical="center" wrapText="1"/>
    </xf>
    <xf numFmtId="0" fontId="38" fillId="0" borderId="21" xfId="0" applyFont="1" applyFill="1" applyBorder="1" applyAlignment="1">
      <alignment horizontal="left" vertical="top" wrapText="1"/>
    </xf>
    <xf numFmtId="164" fontId="38" fillId="0" borderId="16" xfId="1" applyFont="1" applyFill="1" applyBorder="1" applyAlignment="1">
      <alignment vertical="center"/>
    </xf>
    <xf numFmtId="164" fontId="44" fillId="0" borderId="21" xfId="1" applyFont="1" applyFill="1" applyBorder="1" applyAlignment="1" applyProtection="1">
      <alignment horizontal="right" vertical="center" wrapText="1"/>
    </xf>
    <xf numFmtId="0" fontId="38" fillId="0" borderId="26" xfId="0" applyFont="1" applyFill="1" applyBorder="1" applyAlignment="1">
      <alignment vertical="center" wrapText="1"/>
    </xf>
    <xf numFmtId="164" fontId="44" fillId="0" borderId="36" xfId="1" applyFont="1" applyFill="1" applyBorder="1" applyAlignment="1" applyProtection="1">
      <alignment horizontal="right" vertical="center" wrapText="1"/>
    </xf>
    <xf numFmtId="40" fontId="41" fillId="0" borderId="36" xfId="0" applyNumberFormat="1" applyFont="1" applyFill="1" applyBorder="1" applyAlignment="1">
      <alignment vertical="center"/>
    </xf>
    <xf numFmtId="0" fontId="41" fillId="0" borderId="38" xfId="0" applyFont="1" applyBorder="1" applyAlignment="1">
      <alignment horizontal="left" vertical="center" wrapText="1"/>
    </xf>
    <xf numFmtId="0" fontId="38" fillId="0" borderId="40" xfId="0" applyFont="1" applyFill="1" applyBorder="1" applyAlignment="1">
      <alignment vertical="center"/>
    </xf>
    <xf numFmtId="0" fontId="38" fillId="0" borderId="16" xfId="0" applyFont="1" applyFill="1" applyBorder="1" applyAlignment="1">
      <alignment horizontal="left" vertical="top" wrapText="1"/>
    </xf>
    <xf numFmtId="0" fontId="45" fillId="0" borderId="1" xfId="0" applyFont="1" applyBorder="1" applyAlignment="1">
      <alignment vertical="center" wrapText="1"/>
    </xf>
    <xf numFmtId="40" fontId="41" fillId="0" borderId="1" xfId="1" applyNumberFormat="1" applyFont="1" applyFill="1" applyBorder="1" applyAlignment="1">
      <alignment horizontal="right" vertical="center"/>
    </xf>
    <xf numFmtId="40" fontId="44" fillId="0" borderId="1" xfId="1" applyNumberFormat="1" applyFont="1" applyFill="1" applyBorder="1" applyAlignment="1" applyProtection="1">
      <alignment horizontal="right" vertical="center" wrapText="1"/>
    </xf>
    <xf numFmtId="0" fontId="45" fillId="0" borderId="8" xfId="0" applyFont="1" applyBorder="1" applyAlignment="1">
      <alignment vertical="center" wrapText="1"/>
    </xf>
    <xf numFmtId="40" fontId="41" fillId="0" borderId="8" xfId="1" applyNumberFormat="1" applyFont="1" applyFill="1" applyBorder="1" applyAlignment="1">
      <alignment horizontal="right" vertical="center"/>
    </xf>
    <xf numFmtId="0" fontId="45" fillId="0" borderId="38" xfId="0" applyFont="1" applyBorder="1" applyAlignment="1">
      <alignment vertical="center" wrapText="1"/>
    </xf>
    <xf numFmtId="40" fontId="38" fillId="0" borderId="36" xfId="1" applyNumberFormat="1" applyFont="1" applyFill="1" applyBorder="1" applyAlignment="1">
      <alignment vertical="center"/>
    </xf>
    <xf numFmtId="40" fontId="41" fillId="0" borderId="36" xfId="1" applyNumberFormat="1" applyFont="1" applyFill="1" applyBorder="1" applyAlignment="1">
      <alignment horizontal="right" vertical="center"/>
    </xf>
    <xf numFmtId="40" fontId="44" fillId="0" borderId="16" xfId="1" applyNumberFormat="1" applyFont="1" applyFill="1" applyBorder="1" applyAlignment="1" applyProtection="1">
      <alignment horizontal="right" vertical="center" wrapText="1"/>
    </xf>
    <xf numFmtId="40" fontId="44" fillId="0" borderId="21" xfId="1" applyNumberFormat="1" applyFont="1" applyFill="1" applyBorder="1" applyAlignment="1" applyProtection="1">
      <alignment horizontal="right" vertical="center" wrapText="1"/>
    </xf>
    <xf numFmtId="40" fontId="41" fillId="0" borderId="16" xfId="1" applyNumberFormat="1" applyFont="1" applyFill="1" applyBorder="1" applyAlignment="1">
      <alignment horizontal="right" vertical="center"/>
    </xf>
    <xf numFmtId="40" fontId="41" fillId="0" borderId="21" xfId="1" applyNumberFormat="1" applyFont="1" applyFill="1" applyBorder="1" applyAlignment="1">
      <alignment horizontal="right" vertical="center"/>
    </xf>
    <xf numFmtId="0" fontId="43" fillId="0" borderId="36" xfId="0" applyFont="1" applyBorder="1" applyAlignment="1">
      <alignment vertical="center" wrapText="1"/>
    </xf>
    <xf numFmtId="0" fontId="43" fillId="5" borderId="36" xfId="0" applyFont="1" applyFill="1" applyBorder="1" applyAlignment="1">
      <alignment vertical="center" wrapText="1"/>
    </xf>
    <xf numFmtId="0" fontId="43" fillId="0" borderId="21" xfId="0" applyFont="1" applyBorder="1" applyAlignment="1">
      <alignment vertical="center" wrapText="1"/>
    </xf>
    <xf numFmtId="0" fontId="38" fillId="0" borderId="11" xfId="0" applyFont="1" applyFill="1" applyBorder="1" applyAlignment="1">
      <alignment vertical="center"/>
    </xf>
    <xf numFmtId="9" fontId="37" fillId="0" borderId="1" xfId="0" applyNumberFormat="1" applyFont="1" applyBorder="1" applyAlignment="1">
      <alignment horizontal="left" vertical="center" wrapText="1"/>
    </xf>
    <xf numFmtId="0" fontId="31" fillId="5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1" applyFont="1" applyFill="1" applyBorder="1" applyAlignment="1">
      <alignment horizontal="center" vertical="center" wrapText="1"/>
    </xf>
    <xf numFmtId="0" fontId="0" fillId="0" borderId="1" xfId="0" applyFill="1" applyBorder="1"/>
    <xf numFmtId="0" fontId="31" fillId="0" borderId="16" xfId="0" applyFont="1" applyFill="1" applyBorder="1" applyAlignment="1">
      <alignment horizontal="left" vertical="top" wrapText="1"/>
    </xf>
    <xf numFmtId="0" fontId="33" fillId="0" borderId="1" xfId="0" applyFont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0" fontId="33" fillId="0" borderId="1" xfId="0" applyFont="1" applyBorder="1"/>
    <xf numFmtId="0" fontId="51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0" fontId="52" fillId="0" borderId="1" xfId="0" applyFont="1" applyFill="1" applyBorder="1" applyAlignment="1">
      <alignment horizontal="center" vertical="center" wrapText="1"/>
    </xf>
    <xf numFmtId="164" fontId="51" fillId="0" borderId="1" xfId="1" applyFont="1" applyBorder="1"/>
    <xf numFmtId="0" fontId="51" fillId="0" borderId="1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51" fillId="0" borderId="16" xfId="0" applyFont="1" applyBorder="1" applyAlignment="1">
      <alignment horizontal="left" vertical="center" wrapText="1"/>
    </xf>
    <xf numFmtId="0" fontId="51" fillId="0" borderId="16" xfId="0" applyFont="1" applyBorder="1" applyAlignment="1">
      <alignment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31" fillId="0" borderId="27" xfId="0" applyFont="1" applyBorder="1" applyAlignment="1">
      <alignment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1" fillId="0" borderId="13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43" fillId="0" borderId="38" xfId="0" applyFont="1" applyBorder="1" applyAlignment="1">
      <alignment horizontal="left" vertical="center" wrapText="1"/>
    </xf>
    <xf numFmtId="0" fontId="38" fillId="0" borderId="1" xfId="0" applyFont="1" applyFill="1" applyBorder="1" applyAlignment="1">
      <alignment vertical="center"/>
    </xf>
    <xf numFmtId="0" fontId="51" fillId="0" borderId="1" xfId="0" applyFont="1" applyFill="1" applyBorder="1"/>
    <xf numFmtId="9" fontId="31" fillId="0" borderId="1" xfId="0" applyNumberFormat="1" applyFont="1" applyBorder="1" applyAlignment="1">
      <alignment horizontal="left" vertical="center" wrapText="1"/>
    </xf>
    <xf numFmtId="0" fontId="43" fillId="5" borderId="21" xfId="0" applyFont="1" applyFill="1" applyBorder="1" applyAlignment="1">
      <alignment vertical="center" wrapText="1"/>
    </xf>
    <xf numFmtId="164" fontId="54" fillId="4" borderId="12" xfId="1" applyFont="1" applyFill="1" applyBorder="1" applyAlignment="1">
      <alignment horizontal="right" vertical="center"/>
    </xf>
    <xf numFmtId="0" fontId="55" fillId="0" borderId="1" xfId="0" applyFont="1" applyBorder="1"/>
    <xf numFmtId="0" fontId="55" fillId="0" borderId="1" xfId="0" applyFont="1" applyBorder="1" applyAlignment="1">
      <alignment vertical="center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/>
    <xf numFmtId="164" fontId="56" fillId="0" borderId="1" xfId="1" applyFont="1" applyBorder="1"/>
    <xf numFmtId="0" fontId="56" fillId="7" borderId="1" xfId="0" applyFont="1" applyFill="1" applyBorder="1"/>
    <xf numFmtId="164" fontId="56" fillId="7" borderId="1" xfId="1" applyFont="1" applyFill="1" applyBorder="1"/>
    <xf numFmtId="0" fontId="56" fillId="8" borderId="1" xfId="0" applyFont="1" applyFill="1" applyBorder="1"/>
    <xf numFmtId="164" fontId="56" fillId="8" borderId="1" xfId="1" applyFont="1" applyFill="1" applyBorder="1"/>
    <xf numFmtId="0" fontId="56" fillId="9" borderId="1" xfId="0" applyFont="1" applyFill="1" applyBorder="1"/>
    <xf numFmtId="164" fontId="56" fillId="9" borderId="1" xfId="1" applyFont="1" applyFill="1" applyBorder="1"/>
    <xf numFmtId="0" fontId="56" fillId="3" borderId="1" xfId="0" applyFont="1" applyFill="1" applyBorder="1"/>
    <xf numFmtId="164" fontId="56" fillId="3" borderId="1" xfId="1" applyFont="1" applyFill="1" applyBorder="1"/>
    <xf numFmtId="0" fontId="56" fillId="0" borderId="1" xfId="0" applyFont="1" applyFill="1" applyBorder="1"/>
    <xf numFmtId="164" fontId="29" fillId="0" borderId="1" xfId="1" applyFont="1" applyFill="1" applyBorder="1" applyAlignment="1">
      <alignment horizontal="right" vertical="center"/>
    </xf>
    <xf numFmtId="164" fontId="11" fillId="0" borderId="1" xfId="1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right" vertical="center"/>
    </xf>
    <xf numFmtId="0" fontId="22" fillId="0" borderId="5" xfId="0" applyFont="1" applyBorder="1" applyAlignment="1">
      <alignment horizontal="center" vertical="center" wrapText="1"/>
    </xf>
    <xf numFmtId="164" fontId="18" fillId="0" borderId="5" xfId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164" fontId="56" fillId="0" borderId="1" xfId="1" applyFont="1" applyFill="1" applyBorder="1"/>
    <xf numFmtId="0" fontId="31" fillId="0" borderId="8" xfId="0" applyFont="1" applyBorder="1" applyAlignment="1">
      <alignment horizontal="left" vertical="center" wrapText="1"/>
    </xf>
    <xf numFmtId="0" fontId="58" fillId="0" borderId="36" xfId="0" applyFont="1" applyBorder="1" applyAlignment="1">
      <alignment vertical="center"/>
    </xf>
    <xf numFmtId="0" fontId="58" fillId="0" borderId="36" xfId="0" applyFont="1" applyFill="1" applyBorder="1" applyAlignment="1">
      <alignment horizontal="center" vertical="center" wrapText="1"/>
    </xf>
    <xf numFmtId="0" fontId="58" fillId="0" borderId="8" xfId="0" applyFont="1" applyFill="1" applyBorder="1" applyAlignment="1">
      <alignment horizontal="center" vertical="center" wrapText="1"/>
    </xf>
    <xf numFmtId="0" fontId="58" fillId="3" borderId="21" xfId="0" applyFont="1" applyFill="1" applyBorder="1" applyAlignment="1">
      <alignment horizontal="center" vertical="center" wrapText="1"/>
    </xf>
    <xf numFmtId="0" fontId="58" fillId="0" borderId="16" xfId="0" applyFont="1" applyFill="1" applyBorder="1"/>
    <xf numFmtId="0" fontId="58" fillId="0" borderId="1" xfId="0" applyFont="1" applyFill="1" applyBorder="1"/>
    <xf numFmtId="0" fontId="58" fillId="0" borderId="1" xfId="0" applyFont="1" applyBorder="1"/>
    <xf numFmtId="0" fontId="58" fillId="0" borderId="1" xfId="0" applyFont="1" applyFill="1" applyBorder="1" applyAlignment="1">
      <alignment horizontal="center" vertical="center" wrapText="1"/>
    </xf>
    <xf numFmtId="0" fontId="58" fillId="0" borderId="21" xfId="0" applyFont="1" applyFill="1" applyBorder="1"/>
    <xf numFmtId="0" fontId="58" fillId="0" borderId="21" xfId="0" applyFont="1" applyBorder="1"/>
    <xf numFmtId="0" fontId="58" fillId="0" borderId="21" xfId="0" applyFont="1" applyFill="1" applyBorder="1" applyAlignment="1">
      <alignment horizontal="center" vertical="center" wrapText="1"/>
    </xf>
    <xf numFmtId="0" fontId="58" fillId="0" borderId="16" xfId="0" applyFont="1" applyBorder="1"/>
    <xf numFmtId="0" fontId="58" fillId="0" borderId="16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vertical="center"/>
    </xf>
    <xf numFmtId="0" fontId="58" fillId="0" borderId="5" xfId="0" applyFont="1" applyBorder="1"/>
    <xf numFmtId="0" fontId="58" fillId="0" borderId="5" xfId="0" applyFont="1" applyFill="1" applyBorder="1" applyAlignment="1">
      <alignment horizontal="center" vertical="center" wrapText="1"/>
    </xf>
    <xf numFmtId="0" fontId="58" fillId="3" borderId="28" xfId="0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 wrapText="1"/>
    </xf>
    <xf numFmtId="0" fontId="58" fillId="0" borderId="16" xfId="0" applyFont="1" applyBorder="1" applyAlignment="1">
      <alignment vertical="center"/>
    </xf>
    <xf numFmtId="0" fontId="58" fillId="0" borderId="21" xfId="0" applyFont="1" applyBorder="1" applyAlignment="1">
      <alignment vertical="center"/>
    </xf>
    <xf numFmtId="0" fontId="57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center" vertical="center"/>
    </xf>
    <xf numFmtId="165" fontId="59" fillId="0" borderId="11" xfId="0" applyNumberFormat="1" applyFont="1" applyFill="1" applyBorder="1" applyAlignment="1">
      <alignment horizontal="right" vertical="center"/>
    </xf>
    <xf numFmtId="0" fontId="58" fillId="0" borderId="35" xfId="0" applyFont="1" applyBorder="1" applyAlignment="1">
      <alignment horizontal="left" vertical="center" wrapText="1"/>
    </xf>
    <xf numFmtId="0" fontId="58" fillId="0" borderId="36" xfId="0" applyFont="1" applyBorder="1" applyAlignment="1">
      <alignment horizontal="left" vertical="center" wrapText="1"/>
    </xf>
    <xf numFmtId="0" fontId="58" fillId="0" borderId="36" xfId="0" applyFont="1" applyBorder="1" applyAlignment="1">
      <alignment vertical="center" wrapText="1"/>
    </xf>
    <xf numFmtId="0" fontId="60" fillId="0" borderId="43" xfId="0" applyFont="1" applyBorder="1" applyAlignment="1">
      <alignment vertical="center" wrapText="1"/>
    </xf>
    <xf numFmtId="0" fontId="60" fillId="0" borderId="8" xfId="0" applyFont="1" applyBorder="1" applyAlignment="1">
      <alignment horizontal="left" vertical="center" wrapText="1"/>
    </xf>
    <xf numFmtId="0" fontId="58" fillId="0" borderId="7" xfId="0" applyFont="1" applyBorder="1" applyAlignment="1">
      <alignment vertical="center" wrapText="1"/>
    </xf>
    <xf numFmtId="0" fontId="58" fillId="0" borderId="8" xfId="0" applyFont="1" applyBorder="1" applyAlignment="1">
      <alignment vertical="center" wrapText="1"/>
    </xf>
    <xf numFmtId="0" fontId="58" fillId="0" borderId="16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164" fontId="57" fillId="0" borderId="1" xfId="1" applyFont="1" applyFill="1" applyBorder="1" applyAlignment="1">
      <alignment horizontal="center" vertical="center"/>
    </xf>
    <xf numFmtId="0" fontId="58" fillId="0" borderId="1" xfId="0" applyFont="1" applyBorder="1" applyAlignment="1">
      <alignment vertical="center" wrapText="1"/>
    </xf>
    <xf numFmtId="0" fontId="58" fillId="0" borderId="21" xfId="0" applyFont="1" applyBorder="1" applyAlignment="1">
      <alignment vertical="center" wrapText="1"/>
    </xf>
    <xf numFmtId="0" fontId="58" fillId="0" borderId="16" xfId="0" applyFont="1" applyBorder="1" applyAlignment="1">
      <alignment vertical="center" wrapText="1"/>
    </xf>
    <xf numFmtId="164" fontId="57" fillId="0" borderId="16" xfId="1" applyFont="1" applyFill="1" applyBorder="1" applyAlignment="1">
      <alignment horizontal="right" vertical="center"/>
    </xf>
    <xf numFmtId="164" fontId="57" fillId="0" borderId="1" xfId="1" applyFont="1" applyFill="1" applyBorder="1" applyAlignment="1">
      <alignment horizontal="right" vertical="center"/>
    </xf>
    <xf numFmtId="164" fontId="57" fillId="0" borderId="21" xfId="1" applyFont="1" applyFill="1" applyBorder="1" applyAlignment="1">
      <alignment horizontal="right" vertical="center"/>
    </xf>
    <xf numFmtId="0" fontId="59" fillId="0" borderId="16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58" fillId="0" borderId="5" xfId="0" applyFont="1" applyBorder="1" applyAlignment="1">
      <alignment vertical="center" wrapText="1"/>
    </xf>
    <xf numFmtId="164" fontId="57" fillId="0" borderId="5" xfId="1" applyFont="1" applyFill="1" applyBorder="1" applyAlignment="1">
      <alignment horizontal="right" vertical="center"/>
    </xf>
    <xf numFmtId="164" fontId="57" fillId="0" borderId="8" xfId="1" applyFont="1" applyFill="1" applyBorder="1" applyAlignment="1">
      <alignment horizontal="right" vertical="center"/>
    </xf>
    <xf numFmtId="0" fontId="57" fillId="0" borderId="16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38" xfId="0" applyFont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4" fontId="57" fillId="0" borderId="36" xfId="0" applyNumberFormat="1" applyFont="1" applyBorder="1" applyAlignment="1">
      <alignment horizontal="right" vertical="center"/>
    </xf>
    <xf numFmtId="0" fontId="57" fillId="0" borderId="36" xfId="0" applyFont="1" applyFill="1" applyBorder="1" applyAlignment="1">
      <alignment horizontal="right" vertical="center"/>
    </xf>
    <xf numFmtId="4" fontId="57" fillId="0" borderId="37" xfId="0" applyNumberFormat="1" applyFont="1" applyFill="1" applyBorder="1" applyAlignment="1">
      <alignment horizontal="right" vertical="center"/>
    </xf>
    <xf numFmtId="164" fontId="57" fillId="0" borderId="8" xfId="1" applyFont="1" applyBorder="1" applyAlignment="1">
      <alignment horizontal="right" vertical="center" wrapText="1"/>
    </xf>
    <xf numFmtId="0" fontId="57" fillId="0" borderId="8" xfId="0" applyFont="1" applyFill="1" applyBorder="1" applyAlignment="1">
      <alignment horizontal="right" vertical="center"/>
    </xf>
    <xf numFmtId="4" fontId="57" fillId="0" borderId="30" xfId="0" applyNumberFormat="1" applyFont="1" applyFill="1" applyBorder="1" applyAlignment="1">
      <alignment horizontal="right" vertical="center"/>
    </xf>
    <xf numFmtId="4" fontId="61" fillId="3" borderId="21" xfId="0" applyNumberFormat="1" applyFont="1" applyFill="1" applyBorder="1" applyAlignment="1">
      <alignment horizontal="right" vertical="center"/>
    </xf>
    <xf numFmtId="4" fontId="61" fillId="3" borderId="22" xfId="0" applyNumberFormat="1" applyFont="1" applyFill="1" applyBorder="1" applyAlignment="1">
      <alignment horizontal="right" vertical="center"/>
    </xf>
    <xf numFmtId="4" fontId="57" fillId="0" borderId="16" xfId="0" applyNumberFormat="1" applyFont="1" applyBorder="1" applyAlignment="1">
      <alignment horizontal="right" vertical="center"/>
    </xf>
    <xf numFmtId="4" fontId="57" fillId="0" borderId="17" xfId="0" applyNumberFormat="1" applyFont="1" applyFill="1" applyBorder="1" applyAlignment="1">
      <alignment horizontal="right" vertical="center"/>
    </xf>
    <xf numFmtId="164" fontId="57" fillId="0" borderId="19" xfId="1" applyFont="1" applyFill="1" applyBorder="1" applyAlignment="1">
      <alignment horizontal="right" vertical="center"/>
    </xf>
    <xf numFmtId="164" fontId="57" fillId="0" borderId="1" xfId="1" applyFont="1" applyBorder="1" applyAlignment="1">
      <alignment horizontal="right" vertical="center"/>
    </xf>
    <xf numFmtId="164" fontId="57" fillId="0" borderId="21" xfId="1" applyFont="1" applyBorder="1" applyAlignment="1">
      <alignment horizontal="right" vertical="center"/>
    </xf>
    <xf numFmtId="164" fontId="57" fillId="0" borderId="22" xfId="1" applyFont="1" applyFill="1" applyBorder="1" applyAlignment="1">
      <alignment horizontal="right" vertical="center"/>
    </xf>
    <xf numFmtId="164" fontId="57" fillId="0" borderId="16" xfId="1" applyFont="1" applyBorder="1" applyAlignment="1">
      <alignment horizontal="right" vertical="center"/>
    </xf>
    <xf numFmtId="164" fontId="57" fillId="0" borderId="17" xfId="1" applyFont="1" applyFill="1" applyBorder="1" applyAlignment="1">
      <alignment horizontal="right" vertical="center"/>
    </xf>
    <xf numFmtId="4" fontId="57" fillId="0" borderId="21" xfId="0" applyNumberFormat="1" applyFont="1" applyBorder="1" applyAlignment="1">
      <alignment horizontal="right" vertical="center"/>
    </xf>
    <xf numFmtId="4" fontId="57" fillId="0" borderId="22" xfId="0" applyNumberFormat="1" applyFont="1" applyFill="1" applyBorder="1" applyAlignment="1">
      <alignment horizontal="right" vertical="center"/>
    </xf>
    <xf numFmtId="4" fontId="61" fillId="3" borderId="28" xfId="0" applyNumberFormat="1" applyFont="1" applyFill="1" applyBorder="1" applyAlignment="1">
      <alignment horizontal="right" vertical="center"/>
    </xf>
    <xf numFmtId="0" fontId="57" fillId="0" borderId="0" xfId="0" applyFont="1" applyFill="1" applyBorder="1" applyAlignment="1">
      <alignment horizontal="right" vertical="center"/>
    </xf>
    <xf numFmtId="0" fontId="57" fillId="0" borderId="47" xfId="0" applyFont="1" applyFill="1" applyBorder="1" applyAlignment="1">
      <alignment horizontal="right" vertical="center"/>
    </xf>
    <xf numFmtId="164" fontId="57" fillId="0" borderId="5" xfId="1" applyFont="1" applyBorder="1" applyAlignment="1">
      <alignment horizontal="right" vertical="center" wrapText="1"/>
    </xf>
    <xf numFmtId="0" fontId="57" fillId="0" borderId="16" xfId="0" applyFont="1" applyFill="1" applyBorder="1" applyAlignment="1">
      <alignment horizontal="right" vertical="center"/>
    </xf>
    <xf numFmtId="0" fontId="57" fillId="0" borderId="21" xfId="0" applyFont="1" applyFill="1" applyBorder="1" applyAlignment="1">
      <alignment horizontal="right" vertical="center"/>
    </xf>
    <xf numFmtId="4" fontId="59" fillId="0" borderId="0" xfId="0" applyNumberFormat="1" applyFont="1" applyFill="1" applyBorder="1" applyAlignment="1">
      <alignment horizontal="right" vertical="center"/>
    </xf>
    <xf numFmtId="0" fontId="58" fillId="0" borderId="0" xfId="0" applyFont="1" applyFill="1" applyBorder="1" applyAlignment="1">
      <alignment horizontal="right" vertical="center"/>
    </xf>
    <xf numFmtId="0" fontId="58" fillId="0" borderId="0" xfId="0" applyFont="1" applyFill="1" applyAlignment="1">
      <alignment horizontal="right" vertical="center"/>
    </xf>
    <xf numFmtId="164" fontId="57" fillId="0" borderId="5" xfId="1" applyFont="1" applyBorder="1" applyAlignment="1">
      <alignment horizontal="right" vertical="center"/>
    </xf>
    <xf numFmtId="164" fontId="57" fillId="0" borderId="29" xfId="1" applyFont="1" applyFill="1" applyBorder="1" applyAlignment="1">
      <alignment horizontal="right" vertical="center"/>
    </xf>
    <xf numFmtId="164" fontId="57" fillId="0" borderId="36" xfId="1" applyFont="1" applyBorder="1" applyAlignment="1">
      <alignment horizontal="right" vertical="center"/>
    </xf>
    <xf numFmtId="164" fontId="57" fillId="0" borderId="36" xfId="1" applyFont="1" applyFill="1" applyBorder="1" applyAlignment="1">
      <alignment horizontal="right" vertical="center"/>
    </xf>
    <xf numFmtId="164" fontId="57" fillId="0" borderId="37" xfId="1" applyFont="1" applyFill="1" applyBorder="1" applyAlignment="1">
      <alignment horizontal="right" vertical="center"/>
    </xf>
    <xf numFmtId="164" fontId="57" fillId="0" borderId="11" xfId="1" applyFont="1" applyFill="1" applyBorder="1" applyAlignment="1">
      <alignment horizontal="right" vertical="center"/>
    </xf>
    <xf numFmtId="164" fontId="57" fillId="0" borderId="8" xfId="1" applyFont="1" applyBorder="1" applyAlignment="1">
      <alignment horizontal="right" vertical="center"/>
    </xf>
    <xf numFmtId="164" fontId="57" fillId="0" borderId="30" xfId="1" applyFont="1" applyFill="1" applyBorder="1" applyAlignment="1">
      <alignment horizontal="right" vertical="center"/>
    </xf>
    <xf numFmtId="164" fontId="18" fillId="3" borderId="5" xfId="1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 wrapText="1"/>
    </xf>
    <xf numFmtId="4" fontId="30" fillId="3" borderId="36" xfId="0" applyNumberFormat="1" applyFont="1" applyFill="1" applyBorder="1"/>
    <xf numFmtId="0" fontId="31" fillId="0" borderId="5" xfId="0" applyFont="1" applyBorder="1" applyAlignment="1">
      <alignment vertical="center" wrapText="1"/>
    </xf>
    <xf numFmtId="0" fontId="57" fillId="0" borderId="16" xfId="0" applyFont="1" applyFill="1" applyBorder="1" applyAlignment="1">
      <alignment horizontal="center" vertical="center" wrapText="1"/>
    </xf>
    <xf numFmtId="164" fontId="57" fillId="0" borderId="17" xfId="0" applyNumberFormat="1" applyFont="1" applyFill="1" applyBorder="1" applyAlignment="1">
      <alignment horizontal="center" vertical="center"/>
    </xf>
    <xf numFmtId="0" fontId="57" fillId="0" borderId="1" xfId="0" applyFont="1" applyBorder="1" applyAlignment="1">
      <alignment vertical="center" wrapText="1"/>
    </xf>
    <xf numFmtId="0" fontId="57" fillId="0" borderId="1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/>
    <xf numFmtId="164" fontId="57" fillId="0" borderId="19" xfId="0" applyNumberFormat="1" applyFont="1" applyFill="1" applyBorder="1" applyAlignment="1">
      <alignment horizontal="center" vertical="center"/>
    </xf>
    <xf numFmtId="0" fontId="57" fillId="0" borderId="5" xfId="0" applyFont="1" applyBorder="1" applyAlignment="1">
      <alignment vertical="center" wrapText="1"/>
    </xf>
    <xf numFmtId="0" fontId="57" fillId="0" borderId="5" xfId="0" applyFont="1" applyFill="1" applyBorder="1" applyAlignment="1">
      <alignment horizontal="center" vertical="center" wrapText="1"/>
    </xf>
    <xf numFmtId="0" fontId="57" fillId="3" borderId="36" xfId="0" applyFont="1" applyFill="1" applyBorder="1" applyAlignment="1">
      <alignment horizontal="center" vertical="center" wrapText="1"/>
    </xf>
    <xf numFmtId="4" fontId="61" fillId="3" borderId="36" xfId="0" applyNumberFormat="1" applyFont="1" applyFill="1" applyBorder="1"/>
    <xf numFmtId="164" fontId="57" fillId="0" borderId="37" xfId="0" applyNumberFormat="1" applyFont="1" applyFill="1" applyBorder="1" applyAlignment="1">
      <alignment horizontal="center" vertical="center"/>
    </xf>
    <xf numFmtId="0" fontId="57" fillId="0" borderId="1" xfId="0" applyFont="1" applyBorder="1" applyAlignment="1">
      <alignment vertical="center" wrapText="1"/>
    </xf>
    <xf numFmtId="0" fontId="61" fillId="0" borderId="5" xfId="0" applyFont="1" applyFill="1" applyBorder="1" applyAlignment="1">
      <alignment horizontal="center" vertical="center" wrapText="1"/>
    </xf>
    <xf numFmtId="164" fontId="61" fillId="3" borderId="36" xfId="0" applyNumberFormat="1" applyFont="1" applyFill="1" applyBorder="1" applyAlignment="1">
      <alignment horizontal="center" vertical="center" wrapText="1"/>
    </xf>
    <xf numFmtId="164" fontId="57" fillId="0" borderId="16" xfId="1" applyFont="1" applyBorder="1" applyAlignment="1">
      <alignment vertical="center" wrapText="1"/>
    </xf>
    <xf numFmtId="4" fontId="61" fillId="3" borderId="36" xfId="0" applyNumberFormat="1" applyFont="1" applyFill="1" applyBorder="1" applyAlignment="1">
      <alignment vertical="center"/>
    </xf>
    <xf numFmtId="0" fontId="57" fillId="0" borderId="0" xfId="0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165" fontId="61" fillId="0" borderId="11" xfId="0" applyNumberFormat="1" applyFont="1" applyFill="1" applyBorder="1" applyAlignment="1">
      <alignment horizontal="right" vertical="center"/>
    </xf>
    <xf numFmtId="0" fontId="31" fillId="0" borderId="5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 wrapText="1"/>
    </xf>
    <xf numFmtId="0" fontId="24" fillId="0" borderId="5" xfId="0" applyFont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/>
    <xf numFmtId="0" fontId="19" fillId="0" borderId="5" xfId="0" applyFont="1" applyFill="1" applyBorder="1" applyAlignment="1">
      <alignment horizontal="center" vertical="center" wrapText="1"/>
    </xf>
    <xf numFmtId="164" fontId="21" fillId="0" borderId="5" xfId="1" applyFont="1" applyFill="1" applyBorder="1" applyAlignment="1">
      <alignment horizontal="right" vertical="center"/>
    </xf>
    <xf numFmtId="0" fontId="51" fillId="0" borderId="21" xfId="0" applyFont="1" applyBorder="1"/>
    <xf numFmtId="0" fontId="18" fillId="0" borderId="21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left" vertical="center" wrapText="1"/>
    </xf>
    <xf numFmtId="0" fontId="51" fillId="0" borderId="21" xfId="0" applyFont="1" applyBorder="1" applyAlignment="1">
      <alignment vertical="center" wrapText="1"/>
    </xf>
    <xf numFmtId="0" fontId="52" fillId="0" borderId="2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164" fontId="51" fillId="0" borderId="21" xfId="1" applyFont="1" applyBorder="1"/>
    <xf numFmtId="0" fontId="31" fillId="0" borderId="8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left" vertical="top" wrapText="1"/>
    </xf>
    <xf numFmtId="0" fontId="24" fillId="0" borderId="8" xfId="0" applyFont="1" applyBorder="1" applyAlignment="1">
      <alignment vertical="center" wrapText="1"/>
    </xf>
    <xf numFmtId="164" fontId="30" fillId="3" borderId="36" xfId="1" applyFont="1" applyFill="1" applyBorder="1"/>
    <xf numFmtId="0" fontId="57" fillId="0" borderId="16" xfId="0" applyFont="1" applyBorder="1"/>
    <xf numFmtId="0" fontId="57" fillId="0" borderId="16" xfId="0" applyFont="1" applyBorder="1" applyAlignment="1">
      <alignment horizontal="left"/>
    </xf>
    <xf numFmtId="0" fontId="57" fillId="0" borderId="1" xfId="0" applyFont="1" applyBorder="1"/>
    <xf numFmtId="0" fontId="57" fillId="0" borderId="1" xfId="0" applyFont="1" applyBorder="1" applyAlignment="1">
      <alignment horizontal="left"/>
    </xf>
    <xf numFmtId="0" fontId="57" fillId="0" borderId="21" xfId="0" applyFont="1" applyBorder="1"/>
    <xf numFmtId="0" fontId="57" fillId="0" borderId="21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left" vertical="center" wrapText="1"/>
    </xf>
    <xf numFmtId="0" fontId="57" fillId="0" borderId="21" xfId="0" applyFont="1" applyBorder="1" applyAlignment="1">
      <alignment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0" borderId="21" xfId="0" applyFont="1" applyBorder="1" applyAlignment="1">
      <alignment horizontal="left"/>
    </xf>
    <xf numFmtId="164" fontId="57" fillId="0" borderId="16" xfId="1" applyFont="1" applyBorder="1"/>
    <xf numFmtId="0" fontId="57" fillId="0" borderId="1" xfId="0" applyFont="1" applyBorder="1" applyAlignment="1">
      <alignment vertical="center"/>
    </xf>
    <xf numFmtId="164" fontId="58" fillId="0" borderId="1" xfId="1" applyFont="1" applyFill="1" applyBorder="1" applyAlignment="1">
      <alignment horizontal="center" vertical="center"/>
    </xf>
    <xf numFmtId="164" fontId="58" fillId="0" borderId="21" xfId="1" applyFont="1" applyFill="1" applyBorder="1" applyAlignment="1">
      <alignment horizontal="center" vertical="center"/>
    </xf>
    <xf numFmtId="0" fontId="60" fillId="0" borderId="15" xfId="0" applyFont="1" applyFill="1" applyBorder="1" applyAlignment="1">
      <alignment horizontal="left" vertical="top" wrapText="1"/>
    </xf>
    <xf numFmtId="9" fontId="58" fillId="0" borderId="16" xfId="0" applyNumberFormat="1" applyFont="1" applyBorder="1" applyAlignment="1">
      <alignment horizontal="left" vertical="center" wrapText="1"/>
    </xf>
    <xf numFmtId="0" fontId="61" fillId="0" borderId="16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64" fontId="58" fillId="0" borderId="19" xfId="1" applyFont="1" applyFill="1" applyBorder="1" applyAlignment="1">
      <alignment horizontal="center" vertical="center"/>
    </xf>
    <xf numFmtId="9" fontId="22" fillId="0" borderId="5" xfId="0" applyNumberFormat="1" applyFont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57" fillId="0" borderId="16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57" fillId="0" borderId="16" xfId="0" applyFont="1" applyBorder="1" applyAlignment="1">
      <alignment vertical="center" wrapText="1"/>
    </xf>
    <xf numFmtId="0" fontId="57" fillId="0" borderId="1" xfId="0" applyFont="1" applyBorder="1" applyAlignment="1">
      <alignment vertical="center" wrapText="1"/>
    </xf>
    <xf numFmtId="0" fontId="57" fillId="0" borderId="16" xfId="0" applyFont="1" applyBorder="1" applyAlignment="1">
      <alignment horizontal="left" vertical="center" wrapText="1"/>
    </xf>
    <xf numFmtId="0" fontId="57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60" fillId="0" borderId="18" xfId="0" applyFont="1" applyFill="1" applyBorder="1" applyAlignment="1">
      <alignment horizontal="left" vertical="center" wrapText="1"/>
    </xf>
    <xf numFmtId="9" fontId="58" fillId="0" borderId="1" xfId="0" applyNumberFormat="1" applyFont="1" applyBorder="1" applyAlignment="1">
      <alignment horizontal="left" vertical="center" wrapText="1"/>
    </xf>
    <xf numFmtId="164" fontId="16" fillId="6" borderId="5" xfId="1" applyFont="1" applyFill="1" applyBorder="1" applyAlignment="1">
      <alignment horizontal="center" vertical="center" wrapText="1"/>
    </xf>
    <xf numFmtId="164" fontId="58" fillId="0" borderId="16" xfId="1" applyFont="1" applyFill="1" applyBorder="1" applyAlignment="1">
      <alignment horizontal="center" vertical="center"/>
    </xf>
    <xf numFmtId="0" fontId="57" fillId="0" borderId="26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left" vertical="center" wrapText="1"/>
    </xf>
    <xf numFmtId="0" fontId="57" fillId="0" borderId="26" xfId="0" applyFont="1" applyFill="1" applyBorder="1" applyAlignment="1">
      <alignment horizontal="center" vertical="center" wrapText="1"/>
    </xf>
    <xf numFmtId="164" fontId="58" fillId="0" borderId="17" xfId="1" applyFont="1" applyFill="1" applyBorder="1" applyAlignment="1">
      <alignment horizontal="center" vertical="center"/>
    </xf>
    <xf numFmtId="164" fontId="57" fillId="0" borderId="1" xfId="1" applyFont="1" applyFill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1" fillId="0" borderId="16" xfId="0" applyFont="1" applyBorder="1" applyAlignment="1">
      <alignment vertical="center"/>
    </xf>
    <xf numFmtId="164" fontId="51" fillId="0" borderId="16" xfId="1" applyFont="1" applyBorder="1" applyAlignment="1">
      <alignment vertical="center"/>
    </xf>
    <xf numFmtId="0" fontId="57" fillId="0" borderId="5" xfId="0" applyFont="1" applyBorder="1"/>
    <xf numFmtId="164" fontId="20" fillId="0" borderId="8" xfId="1" applyFont="1" applyFill="1" applyBorder="1" applyAlignment="1">
      <alignment horizontal="center" vertical="center" wrapText="1"/>
    </xf>
    <xf numFmtId="164" fontId="13" fillId="0" borderId="0" xfId="1" applyFont="1" applyFill="1" applyBorder="1" applyAlignment="1">
      <alignment horizontal="center" vertical="center"/>
    </xf>
    <xf numFmtId="164" fontId="13" fillId="0" borderId="0" xfId="1" applyFont="1" applyFill="1" applyAlignment="1">
      <alignment horizontal="center" vertical="center"/>
    </xf>
    <xf numFmtId="164" fontId="20" fillId="0" borderId="1" xfId="1" applyFont="1" applyFill="1" applyBorder="1" applyAlignment="1">
      <alignment horizontal="center" vertical="center" wrapText="1"/>
    </xf>
    <xf numFmtId="164" fontId="61" fillId="0" borderId="5" xfId="1" applyFont="1" applyFill="1" applyBorder="1" applyAlignment="1">
      <alignment horizontal="center" vertical="center" wrapText="1"/>
    </xf>
    <xf numFmtId="164" fontId="60" fillId="0" borderId="0" xfId="1" applyFont="1" applyFill="1" applyBorder="1" applyAlignment="1">
      <alignment horizontal="center" vertical="center"/>
    </xf>
    <xf numFmtId="164" fontId="60" fillId="0" borderId="0" xfId="1" applyFont="1" applyFill="1" applyAlignment="1">
      <alignment horizontal="center" vertical="center"/>
    </xf>
    <xf numFmtId="164" fontId="59" fillId="3" borderId="36" xfId="1" applyFont="1" applyFill="1" applyBorder="1" applyAlignment="1">
      <alignment vertical="top" wrapText="1"/>
    </xf>
    <xf numFmtId="164" fontId="59" fillId="3" borderId="37" xfId="1" applyFont="1" applyFill="1" applyBorder="1" applyAlignment="1">
      <alignment vertical="top" wrapText="1"/>
    </xf>
    <xf numFmtId="0" fontId="38" fillId="0" borderId="8" xfId="0" applyFont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59" fillId="3" borderId="36" xfId="0" applyFont="1" applyFill="1" applyBorder="1" applyAlignment="1">
      <alignment vertical="top" wrapText="1"/>
    </xf>
    <xf numFmtId="164" fontId="58" fillId="0" borderId="5" xfId="1" applyFont="1" applyFill="1" applyBorder="1" applyAlignment="1">
      <alignment horizontal="center" vertical="center"/>
    </xf>
    <xf numFmtId="0" fontId="58" fillId="3" borderId="36" xfId="0" applyFont="1" applyFill="1" applyBorder="1" applyAlignment="1">
      <alignment horizontal="center" vertical="center" wrapText="1"/>
    </xf>
    <xf numFmtId="164" fontId="59" fillId="3" borderId="36" xfId="1" applyFont="1" applyFill="1" applyBorder="1" applyAlignment="1">
      <alignment horizontal="right" vertical="center" wrapText="1"/>
    </xf>
    <xf numFmtId="164" fontId="59" fillId="3" borderId="37" xfId="1" applyFont="1" applyFill="1" applyBorder="1" applyAlignment="1">
      <alignment horizontal="right" vertical="center" wrapText="1"/>
    </xf>
    <xf numFmtId="0" fontId="57" fillId="0" borderId="16" xfId="0" applyFont="1" applyBorder="1" applyAlignment="1">
      <alignment vertical="center"/>
    </xf>
    <xf numFmtId="164" fontId="58" fillId="0" borderId="19" xfId="0" applyNumberFormat="1" applyFont="1" applyFill="1" applyBorder="1" applyAlignment="1">
      <alignment horizontal="center" vertical="center"/>
    </xf>
    <xf numFmtId="0" fontId="57" fillId="0" borderId="8" xfId="0" applyFont="1" applyBorder="1"/>
    <xf numFmtId="0" fontId="57" fillId="0" borderId="8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left" vertical="center" wrapText="1"/>
    </xf>
    <xf numFmtId="0" fontId="57" fillId="0" borderId="8" xfId="0" applyFont="1" applyBorder="1" applyAlignment="1">
      <alignment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left" vertical="center" wrapText="1"/>
    </xf>
    <xf numFmtId="0" fontId="57" fillId="0" borderId="1" xfId="0" applyFont="1" applyFill="1" applyBorder="1" applyAlignment="1">
      <alignment vertical="center" wrapText="1"/>
    </xf>
    <xf numFmtId="0" fontId="61" fillId="0" borderId="26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/>
    </xf>
    <xf numFmtId="0" fontId="57" fillId="0" borderId="0" xfId="0" applyFont="1" applyFill="1" applyBorder="1"/>
    <xf numFmtId="0" fontId="57" fillId="0" borderId="0" xfId="0" applyFont="1" applyBorder="1"/>
    <xf numFmtId="164" fontId="59" fillId="3" borderId="36" xfId="1" applyFont="1" applyFill="1" applyBorder="1"/>
    <xf numFmtId="43" fontId="38" fillId="0" borderId="17" xfId="0" applyNumberFormat="1" applyFont="1" applyFill="1" applyBorder="1" applyAlignment="1">
      <alignment horizontal="center" vertical="center"/>
    </xf>
    <xf numFmtId="43" fontId="38" fillId="0" borderId="19" xfId="0" applyNumberFormat="1" applyFont="1" applyFill="1" applyBorder="1" applyAlignment="1">
      <alignment horizontal="center" vertical="center"/>
    </xf>
    <xf numFmtId="164" fontId="58" fillId="0" borderId="29" xfId="0" applyNumberFormat="1" applyFont="1" applyFill="1" applyBorder="1" applyAlignment="1">
      <alignment horizontal="center" vertical="center"/>
    </xf>
    <xf numFmtId="164" fontId="58" fillId="0" borderId="17" xfId="0" applyNumberFormat="1" applyFont="1" applyFill="1" applyBorder="1" applyAlignment="1">
      <alignment horizontal="center" vertical="center"/>
    </xf>
    <xf numFmtId="164" fontId="58" fillId="0" borderId="22" xfId="0" applyNumberFormat="1" applyFont="1" applyFill="1" applyBorder="1" applyAlignment="1">
      <alignment horizontal="center" vertical="center"/>
    </xf>
    <xf numFmtId="0" fontId="60" fillId="0" borderId="7" xfId="0" applyFont="1" applyBorder="1" applyAlignment="1">
      <alignment horizontal="left" vertical="top" wrapText="1"/>
    </xf>
    <xf numFmtId="0" fontId="60" fillId="0" borderId="7" xfId="0" applyFont="1" applyBorder="1" applyAlignment="1">
      <alignment vertical="center" wrapText="1"/>
    </xf>
    <xf numFmtId="0" fontId="57" fillId="0" borderId="7" xfId="0" applyFont="1" applyFill="1" applyBorder="1" applyAlignment="1">
      <alignment horizontal="center" vertical="center"/>
    </xf>
    <xf numFmtId="0" fontId="60" fillId="0" borderId="7" xfId="0" applyFont="1" applyFill="1" applyBorder="1" applyAlignment="1">
      <alignment horizontal="center" vertical="center"/>
    </xf>
    <xf numFmtId="164" fontId="58" fillId="0" borderId="44" xfId="0" applyNumberFormat="1" applyFont="1" applyFill="1" applyBorder="1" applyAlignment="1">
      <alignment horizontal="center" vertical="center"/>
    </xf>
    <xf numFmtId="0" fontId="60" fillId="0" borderId="13" xfId="0" applyFont="1" applyBorder="1" applyAlignment="1">
      <alignment vertical="center" wrapText="1"/>
    </xf>
    <xf numFmtId="0" fontId="60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left" vertical="center" wrapText="1"/>
    </xf>
    <xf numFmtId="0" fontId="57" fillId="0" borderId="7" xfId="0" applyFont="1" applyBorder="1" applyAlignment="1">
      <alignment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7" xfId="0" applyFont="1" applyBorder="1"/>
    <xf numFmtId="0" fontId="60" fillId="0" borderId="35" xfId="0" applyFont="1" applyBorder="1" applyAlignment="1">
      <alignment vertical="center" wrapText="1"/>
    </xf>
    <xf numFmtId="0" fontId="60" fillId="0" borderId="36" xfId="0" applyFont="1" applyBorder="1" applyAlignment="1">
      <alignment horizontal="left" vertical="center" wrapText="1"/>
    </xf>
    <xf numFmtId="0" fontId="60" fillId="0" borderId="36" xfId="0" applyFont="1" applyBorder="1" applyAlignment="1">
      <alignment vertical="center" wrapText="1"/>
    </xf>
    <xf numFmtId="0" fontId="60" fillId="0" borderId="36" xfId="0" applyFont="1" applyFill="1" applyBorder="1" applyAlignment="1">
      <alignment horizontal="center" vertical="center"/>
    </xf>
    <xf numFmtId="0" fontId="60" fillId="0" borderId="36" xfId="0" applyFont="1" applyFill="1" applyBorder="1" applyAlignment="1">
      <alignment horizontal="right" vertical="center"/>
    </xf>
    <xf numFmtId="0" fontId="60" fillId="0" borderId="37" xfId="0" applyFont="1" applyFill="1" applyBorder="1" applyAlignment="1">
      <alignment horizontal="right" vertical="center"/>
    </xf>
    <xf numFmtId="0" fontId="41" fillId="0" borderId="26" xfId="0" applyFont="1" applyBorder="1" applyAlignment="1">
      <alignment vertical="center" wrapText="1"/>
    </xf>
    <xf numFmtId="164" fontId="41" fillId="0" borderId="16" xfId="1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center" vertical="center"/>
    </xf>
    <xf numFmtId="0" fontId="41" fillId="0" borderId="2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26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/>
    </xf>
    <xf numFmtId="43" fontId="11" fillId="0" borderId="19" xfId="0" applyNumberFormat="1" applyFont="1" applyFill="1" applyBorder="1" applyAlignment="1">
      <alignment horizontal="center" vertical="center"/>
    </xf>
    <xf numFmtId="43" fontId="11" fillId="0" borderId="22" xfId="0" applyNumberFormat="1" applyFont="1" applyFill="1" applyBorder="1" applyAlignment="1">
      <alignment horizontal="center" vertical="center"/>
    </xf>
    <xf numFmtId="0" fontId="37" fillId="0" borderId="5" xfId="0" applyFont="1" applyBorder="1" applyAlignment="1">
      <alignment horizontal="left" vertical="center" wrapText="1"/>
    </xf>
    <xf numFmtId="9" fontId="37" fillId="0" borderId="5" xfId="0" applyNumberFormat="1" applyFont="1" applyBorder="1" applyAlignment="1">
      <alignment horizontal="left" vertical="center" wrapText="1"/>
    </xf>
    <xf numFmtId="9" fontId="22" fillId="0" borderId="5" xfId="0" applyNumberFormat="1" applyFont="1" applyBorder="1" applyAlignment="1">
      <alignment vertical="center" wrapText="1"/>
    </xf>
    <xf numFmtId="0" fontId="22" fillId="0" borderId="38" xfId="0" applyFont="1" applyBorder="1" applyAlignment="1">
      <alignment horizontal="left" vertical="center" wrapText="1"/>
    </xf>
    <xf numFmtId="9" fontId="22" fillId="0" borderId="36" xfId="0" applyNumberFormat="1" applyFont="1" applyBorder="1" applyAlignment="1">
      <alignment horizontal="left" vertical="center" wrapText="1"/>
    </xf>
    <xf numFmtId="9" fontId="22" fillId="0" borderId="36" xfId="0" applyNumberFormat="1" applyFont="1" applyBorder="1" applyAlignment="1">
      <alignment vertical="center" wrapText="1"/>
    </xf>
    <xf numFmtId="0" fontId="51" fillId="0" borderId="36" xfId="0" applyFont="1" applyBorder="1" applyAlignment="1">
      <alignment vertical="center"/>
    </xf>
    <xf numFmtId="0" fontId="18" fillId="0" borderId="36" xfId="0" applyFont="1" applyBorder="1" applyAlignment="1">
      <alignment horizontal="center" vertical="center" wrapText="1"/>
    </xf>
    <xf numFmtId="0" fontId="51" fillId="0" borderId="36" xfId="0" applyFont="1" applyBorder="1" applyAlignment="1">
      <alignment horizontal="left" vertical="center" wrapText="1"/>
    </xf>
    <xf numFmtId="0" fontId="51" fillId="0" borderId="36" xfId="0" applyFont="1" applyBorder="1" applyAlignment="1">
      <alignment vertical="center" wrapText="1"/>
    </xf>
    <xf numFmtId="0" fontId="52" fillId="0" borderId="36" xfId="0" applyFont="1" applyFill="1" applyBorder="1" applyAlignment="1">
      <alignment horizontal="center" vertical="center" wrapText="1"/>
    </xf>
    <xf numFmtId="164" fontId="12" fillId="0" borderId="36" xfId="1" applyFont="1" applyFill="1" applyBorder="1" applyAlignment="1">
      <alignment horizontal="center" vertical="center"/>
    </xf>
    <xf numFmtId="43" fontId="11" fillId="0" borderId="37" xfId="0" applyNumberFormat="1" applyFont="1" applyFill="1" applyBorder="1" applyAlignment="1">
      <alignment horizontal="center" vertical="center"/>
    </xf>
    <xf numFmtId="0" fontId="37" fillId="0" borderId="7" xfId="0" applyFont="1" applyBorder="1" applyAlignment="1">
      <alignment horizontal="left" vertical="center" wrapText="1"/>
    </xf>
    <xf numFmtId="9" fontId="37" fillId="0" borderId="7" xfId="0" applyNumberFormat="1" applyFont="1" applyBorder="1" applyAlignment="1">
      <alignment horizontal="left" vertical="center" wrapText="1"/>
    </xf>
    <xf numFmtId="9" fontId="22" fillId="0" borderId="7" xfId="0" applyNumberFormat="1" applyFont="1" applyBorder="1" applyAlignment="1">
      <alignment vertical="center" wrapText="1"/>
    </xf>
    <xf numFmtId="0" fontId="51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left" vertical="center" wrapText="1"/>
    </xf>
    <xf numFmtId="0" fontId="51" fillId="0" borderId="7" xfId="0" applyFont="1" applyBorder="1" applyAlignment="1">
      <alignment vertical="center" wrapText="1"/>
    </xf>
    <xf numFmtId="0" fontId="52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/>
    </xf>
    <xf numFmtId="164" fontId="21" fillId="0" borderId="7" xfId="1" applyFont="1" applyFill="1" applyBorder="1" applyAlignment="1">
      <alignment horizontal="right" vertical="center"/>
    </xf>
    <xf numFmtId="164" fontId="11" fillId="0" borderId="7" xfId="1" applyFont="1" applyFill="1" applyBorder="1" applyAlignment="1">
      <alignment horizontal="center" vertical="center"/>
    </xf>
    <xf numFmtId="43" fontId="11" fillId="0" borderId="44" xfId="0" applyNumberFormat="1" applyFont="1" applyFill="1" applyBorder="1" applyAlignment="1">
      <alignment horizontal="center" vertical="center"/>
    </xf>
    <xf numFmtId="164" fontId="11" fillId="0" borderId="36" xfId="1" applyFont="1" applyFill="1" applyBorder="1" applyAlignment="1">
      <alignment horizontal="center" vertical="center"/>
    </xf>
    <xf numFmtId="164" fontId="11" fillId="0" borderId="16" xfId="1" applyFont="1" applyFill="1" applyBorder="1" applyAlignment="1">
      <alignment horizontal="center" vertical="center"/>
    </xf>
    <xf numFmtId="43" fontId="11" fillId="0" borderId="17" xfId="0" applyNumberFormat="1" applyFont="1" applyFill="1" applyBorder="1" applyAlignment="1">
      <alignment horizontal="center" vertical="center"/>
    </xf>
    <xf numFmtId="0" fontId="51" fillId="0" borderId="21" xfId="0" applyFont="1" applyFill="1" applyBorder="1"/>
    <xf numFmtId="164" fontId="11" fillId="0" borderId="21" xfId="1" applyFont="1" applyFill="1" applyBorder="1" applyAlignment="1">
      <alignment horizontal="center" vertical="center"/>
    </xf>
    <xf numFmtId="164" fontId="30" fillId="3" borderId="37" xfId="1" applyFont="1" applyFill="1" applyBorder="1"/>
    <xf numFmtId="0" fontId="37" fillId="0" borderId="15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21" fillId="0" borderId="16" xfId="0" applyFont="1" applyFill="1" applyBorder="1"/>
    <xf numFmtId="164" fontId="13" fillId="0" borderId="16" xfId="1" applyFont="1" applyFill="1" applyBorder="1" applyAlignment="1">
      <alignment horizontal="center" vertical="center"/>
    </xf>
    <xf numFmtId="0" fontId="33" fillId="0" borderId="21" xfId="0" applyFont="1" applyBorder="1"/>
    <xf numFmtId="0" fontId="50" fillId="0" borderId="21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left" vertical="center" wrapText="1"/>
    </xf>
    <xf numFmtId="0" fontId="33" fillId="0" borderId="21" xfId="0" applyFont="1" applyBorder="1" applyAlignment="1">
      <alignment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/>
    </xf>
    <xf numFmtId="9" fontId="22" fillId="0" borderId="16" xfId="0" applyNumberFormat="1" applyFont="1" applyBorder="1" applyAlignment="1">
      <alignment horizontal="left" vertical="center" wrapText="1"/>
    </xf>
    <xf numFmtId="0" fontId="33" fillId="0" borderId="26" xfId="0" applyFont="1" applyBorder="1" applyAlignment="1">
      <alignment vertical="center"/>
    </xf>
    <xf numFmtId="0" fontId="37" fillId="0" borderId="20" xfId="0" applyFont="1" applyBorder="1" applyAlignment="1">
      <alignment horizontal="left" vertical="center" wrapText="1"/>
    </xf>
    <xf numFmtId="9" fontId="37" fillId="0" borderId="21" xfId="0" applyNumberFormat="1" applyFont="1" applyBorder="1" applyAlignment="1">
      <alignment horizontal="left" vertical="center" wrapText="1"/>
    </xf>
    <xf numFmtId="0" fontId="33" fillId="0" borderId="21" xfId="0" applyFont="1" applyBorder="1" applyAlignment="1">
      <alignment vertical="center"/>
    </xf>
    <xf numFmtId="0" fontId="22" fillId="0" borderId="21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14" fillId="0" borderId="21" xfId="0" applyFont="1" applyFill="1" applyBorder="1" applyAlignment="1">
      <alignment horizontal="center" vertical="center" wrapText="1"/>
    </xf>
    <xf numFmtId="164" fontId="11" fillId="0" borderId="59" xfId="1" applyFont="1" applyFill="1" applyBorder="1" applyAlignment="1">
      <alignment horizontal="center" vertical="center"/>
    </xf>
    <xf numFmtId="43" fontId="11" fillId="0" borderId="42" xfId="0" applyNumberFormat="1" applyFont="1" applyFill="1" applyBorder="1" applyAlignment="1">
      <alignment horizontal="center" vertical="center"/>
    </xf>
    <xf numFmtId="164" fontId="16" fillId="3" borderId="36" xfId="1" applyFont="1" applyFill="1" applyBorder="1" applyAlignment="1">
      <alignment horizontal="center" vertical="center" wrapText="1"/>
    </xf>
    <xf numFmtId="164" fontId="16" fillId="3" borderId="37" xfId="1" applyFont="1" applyFill="1" applyBorder="1" applyAlignment="1">
      <alignment horizontal="center" vertical="center" wrapText="1"/>
    </xf>
    <xf numFmtId="4" fontId="51" fillId="0" borderId="36" xfId="0" applyNumberFormat="1" applyFont="1" applyBorder="1" applyAlignment="1">
      <alignment vertical="center"/>
    </xf>
    <xf numFmtId="4" fontId="51" fillId="0" borderId="16" xfId="0" applyNumberFormat="1" applyFont="1" applyBorder="1" applyAlignment="1">
      <alignment vertical="center"/>
    </xf>
    <xf numFmtId="4" fontId="51" fillId="0" borderId="1" xfId="0" applyNumberFormat="1" applyFont="1" applyBorder="1" applyAlignment="1">
      <alignment vertical="center"/>
    </xf>
    <xf numFmtId="4" fontId="62" fillId="3" borderId="36" xfId="0" applyNumberFormat="1" applyFont="1" applyFill="1" applyBorder="1"/>
    <xf numFmtId="164" fontId="18" fillId="0" borderId="16" xfId="1" applyFont="1" applyFill="1" applyBorder="1" applyAlignment="1">
      <alignment horizontal="right" vertical="center"/>
    </xf>
    <xf numFmtId="4" fontId="33" fillId="0" borderId="1" xfId="0" applyNumberFormat="1" applyFont="1" applyBorder="1"/>
    <xf numFmtId="4" fontId="33" fillId="0" borderId="21" xfId="0" applyNumberFormat="1" applyFont="1" applyBorder="1"/>
    <xf numFmtId="164" fontId="63" fillId="0" borderId="28" xfId="1" applyFont="1" applyBorder="1" applyAlignment="1">
      <alignment vertical="center"/>
    </xf>
    <xf numFmtId="4" fontId="64" fillId="3" borderId="3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57" fillId="0" borderId="8" xfId="0" applyFont="1" applyFill="1" applyBorder="1"/>
    <xf numFmtId="0" fontId="57" fillId="0" borderId="36" xfId="0" applyFont="1" applyBorder="1" applyAlignment="1">
      <alignment horizontal="left" vertical="center" wrapText="1"/>
    </xf>
    <xf numFmtId="0" fontId="57" fillId="0" borderId="36" xfId="0" applyFont="1" applyBorder="1" applyAlignment="1">
      <alignment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/>
    </xf>
    <xf numFmtId="0" fontId="57" fillId="0" borderId="7" xfId="0" applyFont="1" applyFill="1" applyBorder="1"/>
    <xf numFmtId="164" fontId="57" fillId="0" borderId="7" xfId="1" applyFont="1" applyFill="1" applyBorder="1" applyAlignment="1">
      <alignment horizontal="right" vertical="center"/>
    </xf>
    <xf numFmtId="164" fontId="57" fillId="0" borderId="44" xfId="0" applyNumberFormat="1" applyFont="1" applyFill="1" applyBorder="1" applyAlignment="1">
      <alignment horizontal="center" vertical="center"/>
    </xf>
    <xf numFmtId="0" fontId="57" fillId="0" borderId="18" xfId="0" applyFont="1" applyBorder="1" applyAlignment="1">
      <alignment vertical="center" wrapText="1"/>
    </xf>
    <xf numFmtId="0" fontId="57" fillId="5" borderId="20" xfId="0" applyFont="1" applyFill="1" applyBorder="1" applyAlignment="1">
      <alignment vertical="center" wrapText="1"/>
    </xf>
    <xf numFmtId="0" fontId="61" fillId="0" borderId="21" xfId="0" applyFont="1" applyFill="1" applyBorder="1" applyAlignment="1">
      <alignment horizontal="center" vertical="center" wrapText="1"/>
    </xf>
    <xf numFmtId="164" fontId="57" fillId="0" borderId="22" xfId="0" applyNumberFormat="1" applyFont="1" applyFill="1" applyBorder="1" applyAlignment="1">
      <alignment horizontal="center" vertical="center"/>
    </xf>
    <xf numFmtId="164" fontId="57" fillId="0" borderId="21" xfId="1" applyFont="1" applyBorder="1" applyAlignment="1">
      <alignment vertical="center" wrapText="1"/>
    </xf>
    <xf numFmtId="164" fontId="36" fillId="3" borderId="37" xfId="1" applyFont="1" applyFill="1" applyBorder="1" applyAlignment="1">
      <alignment horizontal="right" vertical="center"/>
    </xf>
    <xf numFmtId="164" fontId="59" fillId="3" borderId="37" xfId="1" applyFont="1" applyFill="1" applyBorder="1"/>
    <xf numFmtId="0" fontId="60" fillId="0" borderId="5" xfId="0" applyFont="1" applyFill="1" applyBorder="1" applyAlignment="1">
      <alignment horizontal="left" vertical="top" wrapText="1"/>
    </xf>
    <xf numFmtId="0" fontId="60" fillId="0" borderId="5" xfId="0" applyFont="1" applyBorder="1" applyAlignment="1">
      <alignment horizontal="left" vertical="center" wrapText="1"/>
    </xf>
    <xf numFmtId="0" fontId="58" fillId="0" borderId="38" xfId="0" applyFont="1" applyFill="1" applyBorder="1" applyAlignment="1">
      <alignment vertical="center" wrapText="1"/>
    </xf>
    <xf numFmtId="0" fontId="58" fillId="0" borderId="36" xfId="0" applyFont="1" applyBorder="1" applyAlignment="1">
      <alignment horizontal="center" vertical="center" wrapText="1"/>
    </xf>
    <xf numFmtId="0" fontId="57" fillId="0" borderId="36" xfId="0" applyFont="1" applyBorder="1" applyAlignment="1">
      <alignment vertical="center"/>
    </xf>
    <xf numFmtId="0" fontId="57" fillId="0" borderId="36" xfId="0" applyFont="1" applyBorder="1" applyAlignment="1">
      <alignment horizontal="center" vertical="center" wrapText="1"/>
    </xf>
    <xf numFmtId="164" fontId="58" fillId="0" borderId="37" xfId="1" applyFont="1" applyFill="1" applyBorder="1" applyAlignment="1">
      <alignment horizontal="center" vertical="center"/>
    </xf>
    <xf numFmtId="0" fontId="57" fillId="0" borderId="21" xfId="0" applyFont="1" applyBorder="1" applyAlignment="1">
      <alignment vertical="center"/>
    </xf>
    <xf numFmtId="164" fontId="58" fillId="0" borderId="22" xfId="1" applyFont="1" applyFill="1" applyBorder="1" applyAlignment="1">
      <alignment horizontal="center" vertical="center"/>
    </xf>
    <xf numFmtId="4" fontId="30" fillId="3" borderId="37" xfId="0" applyNumberFormat="1" applyFont="1" applyFill="1" applyBorder="1"/>
    <xf numFmtId="0" fontId="60" fillId="0" borderId="26" xfId="0" applyFont="1" applyFill="1" applyBorder="1" applyAlignment="1">
      <alignment horizontal="left" vertical="top" wrapText="1"/>
    </xf>
    <xf numFmtId="0" fontId="60" fillId="0" borderId="26" xfId="0" applyFont="1" applyBorder="1" applyAlignment="1">
      <alignment vertical="center" wrapText="1"/>
    </xf>
    <xf numFmtId="0" fontId="57" fillId="0" borderId="26" xfId="0" applyFont="1" applyBorder="1" applyAlignment="1">
      <alignment vertical="center" wrapText="1"/>
    </xf>
    <xf numFmtId="164" fontId="59" fillId="3" borderId="36" xfId="1" applyFont="1" applyFill="1" applyBorder="1" applyAlignment="1">
      <alignment horizontal="center" vertical="center" wrapText="1"/>
    </xf>
    <xf numFmtId="164" fontId="59" fillId="3" borderId="37" xfId="1" applyFont="1" applyFill="1" applyBorder="1" applyAlignment="1">
      <alignment horizontal="center" vertical="center" wrapText="1"/>
    </xf>
    <xf numFmtId="0" fontId="58" fillId="0" borderId="7" xfId="0" applyFont="1" applyBorder="1" applyAlignment="1">
      <alignment horizontal="left" vertical="top" wrapText="1"/>
    </xf>
    <xf numFmtId="0" fontId="58" fillId="0" borderId="7" xfId="0" applyFont="1" applyBorder="1" applyAlignment="1">
      <alignment horizontal="left"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/>
    </xf>
    <xf numFmtId="0" fontId="58" fillId="0" borderId="38" xfId="0" applyFont="1" applyBorder="1" applyAlignment="1">
      <alignment horizontal="left" vertical="top" wrapText="1"/>
    </xf>
    <xf numFmtId="164" fontId="57" fillId="0" borderId="17" xfId="1" applyFont="1" applyFill="1" applyBorder="1" applyAlignment="1">
      <alignment horizontal="center" vertical="center"/>
    </xf>
    <xf numFmtId="164" fontId="57" fillId="0" borderId="19" xfId="1" applyFont="1" applyFill="1" applyBorder="1" applyAlignment="1">
      <alignment horizontal="center" vertical="center"/>
    </xf>
    <xf numFmtId="164" fontId="62" fillId="3" borderId="37" xfId="1" applyFont="1" applyFill="1" applyBorder="1"/>
    <xf numFmtId="164" fontId="57" fillId="0" borderId="16" xfId="1" applyFont="1" applyFill="1" applyBorder="1" applyAlignment="1">
      <alignment horizontal="center" vertical="center"/>
    </xf>
    <xf numFmtId="164" fontId="57" fillId="0" borderId="26" xfId="1" applyFont="1" applyFill="1" applyBorder="1"/>
    <xf numFmtId="164" fontId="57" fillId="0" borderId="26" xfId="1" applyFont="1" applyFill="1" applyBorder="1" applyAlignment="1">
      <alignment horizontal="center" vertical="center"/>
    </xf>
    <xf numFmtId="164" fontId="57" fillId="0" borderId="16" xfId="1" applyFont="1" applyFill="1" applyBorder="1"/>
    <xf numFmtId="164" fontId="57" fillId="0" borderId="21" xfId="1" applyFont="1" applyFill="1" applyBorder="1"/>
    <xf numFmtId="164" fontId="57" fillId="0" borderId="21" xfId="1" applyFont="1" applyFill="1" applyBorder="1" applyAlignment="1">
      <alignment horizontal="center" vertical="center"/>
    </xf>
    <xf numFmtId="164" fontId="57" fillId="0" borderId="1" xfId="1" applyFont="1" applyFill="1" applyBorder="1"/>
    <xf numFmtId="164" fontId="57" fillId="0" borderId="5" xfId="1" applyFont="1" applyFill="1" applyBorder="1"/>
    <xf numFmtId="164" fontId="57" fillId="0" borderId="5" xfId="1" applyFont="1" applyFill="1" applyBorder="1" applyAlignment="1">
      <alignment horizontal="center" vertical="center"/>
    </xf>
    <xf numFmtId="164" fontId="57" fillId="0" borderId="1" xfId="1" applyFont="1" applyFill="1" applyBorder="1" applyAlignment="1">
      <alignment vertical="center"/>
    </xf>
    <xf numFmtId="164" fontId="57" fillId="0" borderId="36" xfId="1" applyFont="1" applyFill="1" applyBorder="1" applyAlignment="1">
      <alignment vertical="center"/>
    </xf>
    <xf numFmtId="164" fontId="58" fillId="0" borderId="36" xfId="1" applyFont="1" applyFill="1" applyBorder="1" applyAlignment="1">
      <alignment horizontal="center" vertical="center"/>
    </xf>
    <xf numFmtId="164" fontId="57" fillId="0" borderId="16" xfId="1" applyFont="1" applyFill="1" applyBorder="1" applyAlignment="1">
      <alignment vertical="center"/>
    </xf>
    <xf numFmtId="164" fontId="57" fillId="0" borderId="21" xfId="1" applyFont="1" applyFill="1" applyBorder="1" applyAlignment="1">
      <alignment vertical="center"/>
    </xf>
    <xf numFmtId="164" fontId="57" fillId="0" borderId="8" xfId="1" applyFont="1" applyFill="1" applyBorder="1"/>
    <xf numFmtId="0" fontId="57" fillId="0" borderId="21" xfId="0" applyFont="1" applyFill="1" applyBorder="1"/>
    <xf numFmtId="164" fontId="58" fillId="0" borderId="8" xfId="1" applyFont="1" applyFill="1" applyBorder="1" applyAlignment="1">
      <alignment horizontal="center" vertical="center"/>
    </xf>
    <xf numFmtId="164" fontId="57" fillId="0" borderId="7" xfId="1" applyFont="1" applyFill="1" applyBorder="1" applyAlignment="1">
      <alignment horizontal="center" vertical="center"/>
    </xf>
    <xf numFmtId="164" fontId="60" fillId="0" borderId="7" xfId="1" applyFont="1" applyFill="1" applyBorder="1" applyAlignment="1">
      <alignment horizontal="center" vertical="center"/>
    </xf>
    <xf numFmtId="164" fontId="57" fillId="0" borderId="7" xfId="1" applyFont="1" applyFill="1" applyBorder="1"/>
    <xf numFmtId="0" fontId="57" fillId="0" borderId="8" xfId="0" applyFont="1" applyFill="1" applyBorder="1" applyAlignment="1">
      <alignment vertical="center" wrapText="1"/>
    </xf>
    <xf numFmtId="0" fontId="57" fillId="3" borderId="28" xfId="0" applyFont="1" applyFill="1" applyBorder="1" applyAlignment="1">
      <alignment horizontal="center" vertical="center" wrapText="1"/>
    </xf>
    <xf numFmtId="0" fontId="57" fillId="0" borderId="38" xfId="0" applyFont="1" applyBorder="1" applyAlignment="1">
      <alignment horizontal="left" vertical="center" wrapText="1"/>
    </xf>
    <xf numFmtId="0" fontId="57" fillId="3" borderId="21" xfId="0" applyFont="1" applyFill="1" applyBorder="1" applyAlignment="1">
      <alignment horizontal="center" vertical="center" wrapText="1"/>
    </xf>
    <xf numFmtId="0" fontId="57" fillId="0" borderId="16" xfId="0" applyFont="1" applyFill="1" applyBorder="1"/>
    <xf numFmtId="0" fontId="57" fillId="0" borderId="5" xfId="0" applyFont="1" applyFill="1" applyBorder="1"/>
    <xf numFmtId="0" fontId="57" fillId="0" borderId="16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16" xfId="0" applyFont="1" applyBorder="1" applyAlignment="1">
      <alignment vertical="center" wrapText="1"/>
    </xf>
    <xf numFmtId="0" fontId="57" fillId="0" borderId="1" xfId="0" applyFont="1" applyBorder="1" applyAlignment="1">
      <alignment vertical="center" wrapText="1"/>
    </xf>
    <xf numFmtId="0" fontId="58" fillId="0" borderId="1" xfId="0" applyFont="1" applyBorder="1" applyAlignment="1">
      <alignment horizontal="center"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0" fontId="57" fillId="0" borderId="21" xfId="0" applyFont="1" applyBorder="1" applyAlignment="1">
      <alignment horizontal="left" vertical="center" wrapText="1"/>
    </xf>
    <xf numFmtId="164" fontId="58" fillId="0" borderId="30" xfId="0" applyNumberFormat="1" applyFont="1" applyFill="1" applyBorder="1" applyAlignment="1">
      <alignment horizontal="center" vertical="center"/>
    </xf>
    <xf numFmtId="0" fontId="57" fillId="0" borderId="16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16" xfId="0" applyFont="1" applyBorder="1" applyAlignment="1">
      <alignment vertical="center" wrapText="1"/>
    </xf>
    <xf numFmtId="0" fontId="57" fillId="0" borderId="1" xfId="0" applyFont="1" applyBorder="1" applyAlignment="1">
      <alignment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0" fontId="57" fillId="0" borderId="2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57" fillId="0" borderId="16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0" fontId="57" fillId="0" borderId="21" xfId="0" applyFont="1" applyBorder="1" applyAlignment="1">
      <alignment horizontal="left"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40" fontId="38" fillId="0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7" fillId="0" borderId="8" xfId="0" applyFont="1" applyBorder="1" applyAlignment="1">
      <alignment horizontal="left"/>
    </xf>
    <xf numFmtId="164" fontId="57" fillId="0" borderId="8" xfId="1" applyFont="1" applyFill="1" applyBorder="1" applyAlignment="1">
      <alignment horizontal="center" vertical="center"/>
    </xf>
    <xf numFmtId="164" fontId="57" fillId="0" borderId="30" xfId="1" applyFont="1" applyFill="1" applyBorder="1" applyAlignment="1">
      <alignment horizontal="center" vertical="center"/>
    </xf>
    <xf numFmtId="164" fontId="57" fillId="0" borderId="22" xfId="1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vertical="center" wrapText="1"/>
    </xf>
    <xf numFmtId="0" fontId="41" fillId="0" borderId="17" xfId="0" applyFont="1" applyFill="1" applyBorder="1" applyAlignment="1">
      <alignment vertical="center" wrapText="1"/>
    </xf>
    <xf numFmtId="0" fontId="41" fillId="0" borderId="21" xfId="0" applyFont="1" applyFill="1" applyBorder="1" applyAlignment="1">
      <alignment vertical="center" wrapText="1"/>
    </xf>
    <xf numFmtId="0" fontId="41" fillId="0" borderId="22" xfId="0" applyFont="1" applyFill="1" applyBorder="1" applyAlignment="1">
      <alignment vertical="center" wrapText="1"/>
    </xf>
    <xf numFmtId="0" fontId="41" fillId="0" borderId="26" xfId="0" applyFont="1" applyBorder="1" applyAlignment="1">
      <alignment vertical="top" wrapText="1"/>
    </xf>
    <xf numFmtId="0" fontId="41" fillId="0" borderId="1" xfId="0" applyFont="1" applyFill="1" applyBorder="1" applyAlignment="1">
      <alignment horizontal="left" vertical="center" wrapText="1"/>
    </xf>
    <xf numFmtId="164" fontId="38" fillId="0" borderId="17" xfId="1" applyFont="1" applyFill="1" applyBorder="1" applyAlignment="1">
      <alignment vertical="center"/>
    </xf>
    <xf numFmtId="164" fontId="44" fillId="0" borderId="19" xfId="1" applyFont="1" applyFill="1" applyBorder="1" applyAlignment="1" applyProtection="1">
      <alignment horizontal="right" vertical="center" wrapText="1"/>
    </xf>
    <xf numFmtId="0" fontId="41" fillId="0" borderId="21" xfId="0" applyFont="1" applyFill="1" applyBorder="1" applyAlignment="1">
      <alignment vertical="center"/>
    </xf>
    <xf numFmtId="164" fontId="44" fillId="0" borderId="22" xfId="1" applyFont="1" applyFill="1" applyBorder="1" applyAlignment="1" applyProtection="1">
      <alignment horizontal="right" vertical="center" wrapText="1"/>
    </xf>
    <xf numFmtId="164" fontId="44" fillId="0" borderId="30" xfId="1" applyFont="1" applyFill="1" applyBorder="1" applyAlignment="1" applyProtection="1">
      <alignment horizontal="right" vertical="center" wrapText="1"/>
    </xf>
    <xf numFmtId="164" fontId="44" fillId="0" borderId="42" xfId="1" applyFont="1" applyFill="1" applyBorder="1" applyAlignment="1" applyProtection="1">
      <alignment horizontal="right" vertical="center" wrapText="1"/>
    </xf>
    <xf numFmtId="164" fontId="44" fillId="0" borderId="17" xfId="1" applyFont="1" applyFill="1" applyBorder="1" applyAlignment="1" applyProtection="1">
      <alignment horizontal="right" vertical="center" wrapText="1"/>
    </xf>
    <xf numFmtId="40" fontId="41" fillId="0" borderId="37" xfId="0" applyNumberFormat="1" applyFont="1" applyFill="1" applyBorder="1" applyAlignment="1">
      <alignment vertical="center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left"/>
    </xf>
    <xf numFmtId="0" fontId="58" fillId="0" borderId="8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40" fontId="41" fillId="0" borderId="17" xfId="1" applyNumberFormat="1" applyFont="1" applyFill="1" applyBorder="1" applyAlignment="1">
      <alignment horizontal="right" vertical="center"/>
    </xf>
    <xf numFmtId="40" fontId="41" fillId="0" borderId="19" xfId="1" applyNumberFormat="1" applyFont="1" applyFill="1" applyBorder="1" applyAlignment="1">
      <alignment horizontal="right" vertical="center"/>
    </xf>
    <xf numFmtId="40" fontId="41" fillId="0" borderId="22" xfId="1" applyNumberFormat="1" applyFont="1" applyFill="1" applyBorder="1" applyAlignment="1">
      <alignment horizontal="right" vertical="center"/>
    </xf>
    <xf numFmtId="0" fontId="41" fillId="0" borderId="1" xfId="0" applyFont="1" applyBorder="1" applyAlignment="1">
      <alignment horizontal="left" vertical="center" wrapText="1"/>
    </xf>
    <xf numFmtId="0" fontId="41" fillId="0" borderId="28" xfId="0" applyFont="1" applyFill="1" applyBorder="1" applyAlignment="1">
      <alignment horizontal="left" vertical="top" wrapText="1"/>
    </xf>
    <xf numFmtId="0" fontId="41" fillId="5" borderId="1" xfId="0" applyFont="1" applyFill="1" applyBorder="1" applyAlignment="1">
      <alignment vertical="center" wrapText="1"/>
    </xf>
    <xf numFmtId="40" fontId="41" fillId="0" borderId="0" xfId="1" applyNumberFormat="1" applyFont="1" applyFill="1" applyBorder="1" applyAlignment="1">
      <alignment horizontal="right" vertical="center"/>
    </xf>
    <xf numFmtId="0" fontId="57" fillId="0" borderId="16" xfId="0" applyFont="1" applyFill="1" applyBorder="1" applyAlignment="1">
      <alignment horizontal="left" vertical="center" wrapText="1"/>
    </xf>
    <xf numFmtId="0" fontId="57" fillId="0" borderId="16" xfId="0" applyFont="1" applyFill="1" applyBorder="1" applyAlignment="1">
      <alignment vertical="center" wrapText="1"/>
    </xf>
    <xf numFmtId="0" fontId="57" fillId="0" borderId="16" xfId="0" applyFont="1" applyFill="1" applyBorder="1" applyAlignment="1">
      <alignment horizontal="left"/>
    </xf>
    <xf numFmtId="9" fontId="58" fillId="0" borderId="16" xfId="0" applyNumberFormat="1" applyFont="1" applyBorder="1" applyAlignment="1">
      <alignment vertical="center" wrapText="1"/>
    </xf>
    <xf numFmtId="9" fontId="58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22" fillId="0" borderId="26" xfId="0" applyNumberFormat="1" applyFont="1" applyBorder="1" applyAlignment="1">
      <alignment horizontal="center" vertical="center" wrapText="1"/>
    </xf>
    <xf numFmtId="9" fontId="22" fillId="0" borderId="7" xfId="0" applyNumberFormat="1" applyFont="1" applyBorder="1" applyAlignment="1">
      <alignment horizontal="center" vertical="center" wrapText="1"/>
    </xf>
    <xf numFmtId="9" fontId="22" fillId="0" borderId="28" xfId="0" applyNumberFormat="1" applyFont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left" vertical="center" wrapText="1"/>
    </xf>
    <xf numFmtId="0" fontId="17" fillId="0" borderId="49" xfId="0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9" fontId="22" fillId="0" borderId="5" xfId="0" applyNumberFormat="1" applyFont="1" applyBorder="1" applyAlignment="1">
      <alignment horizontal="left" vertical="center" wrapText="1"/>
    </xf>
    <xf numFmtId="9" fontId="22" fillId="0" borderId="7" xfId="0" applyNumberFormat="1" applyFont="1" applyBorder="1" applyAlignment="1">
      <alignment horizontal="left" vertical="center" wrapText="1"/>
    </xf>
    <xf numFmtId="9" fontId="22" fillId="0" borderId="28" xfId="0" applyNumberFormat="1" applyFont="1" applyBorder="1" applyAlignment="1">
      <alignment horizontal="left" vertical="center" wrapText="1"/>
    </xf>
    <xf numFmtId="0" fontId="35" fillId="3" borderId="10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horizontal="left" vertical="center" wrapText="1"/>
    </xf>
    <xf numFmtId="0" fontId="17" fillId="0" borderId="46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9" fontId="22" fillId="0" borderId="16" xfId="0" applyNumberFormat="1" applyFont="1" applyBorder="1" applyAlignment="1">
      <alignment horizontal="left" vertical="center" wrapText="1"/>
    </xf>
    <xf numFmtId="9" fontId="22" fillId="0" borderId="1" xfId="0" applyNumberFormat="1" applyFont="1" applyBorder="1" applyAlignment="1">
      <alignment horizontal="left" vertical="center" wrapText="1"/>
    </xf>
    <xf numFmtId="9" fontId="22" fillId="0" borderId="21" xfId="0" applyNumberFormat="1" applyFont="1" applyBorder="1" applyAlignment="1">
      <alignment horizontal="left" vertical="center" wrapText="1"/>
    </xf>
    <xf numFmtId="0" fontId="48" fillId="0" borderId="13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57" fillId="0" borderId="16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4" fillId="0" borderId="18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47" fillId="3" borderId="5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61" fillId="0" borderId="10" xfId="0" applyFont="1" applyFill="1" applyBorder="1" applyAlignment="1">
      <alignment horizontal="right" vertical="center"/>
    </xf>
    <xf numFmtId="0" fontId="61" fillId="0" borderId="11" xfId="0" applyFont="1" applyFill="1" applyBorder="1" applyAlignment="1">
      <alignment horizontal="right" vertical="center"/>
    </xf>
    <xf numFmtId="0" fontId="57" fillId="0" borderId="45" xfId="0" applyFont="1" applyFill="1" applyBorder="1" applyAlignment="1">
      <alignment horizontal="left" vertical="center" wrapText="1"/>
    </xf>
    <xf numFmtId="0" fontId="57" fillId="0" borderId="18" xfId="0" applyFont="1" applyFill="1" applyBorder="1" applyAlignment="1">
      <alignment horizontal="left" vertical="center" wrapText="1"/>
    </xf>
    <xf numFmtId="0" fontId="57" fillId="0" borderId="46" xfId="0" applyFont="1" applyFill="1" applyBorder="1" applyAlignment="1">
      <alignment horizontal="left" vertical="center" wrapText="1"/>
    </xf>
    <xf numFmtId="0" fontId="57" fillId="0" borderId="53" xfId="0" applyFont="1" applyFill="1" applyBorder="1" applyAlignment="1">
      <alignment horizontal="left" vertical="center" wrapText="1"/>
    </xf>
    <xf numFmtId="0" fontId="61" fillId="3" borderId="38" xfId="0" applyFont="1" applyFill="1" applyBorder="1" applyAlignment="1">
      <alignment horizontal="center" vertical="center" wrapText="1"/>
    </xf>
    <xf numFmtId="0" fontId="61" fillId="3" borderId="36" xfId="0" applyFont="1" applyFill="1" applyBorder="1" applyAlignment="1">
      <alignment horizontal="center" vertical="center" wrapText="1"/>
    </xf>
    <xf numFmtId="0" fontId="57" fillId="5" borderId="15" xfId="0" applyFont="1" applyFill="1" applyBorder="1" applyAlignment="1">
      <alignment horizontal="left" vertical="center" wrapText="1"/>
    </xf>
    <xf numFmtId="0" fontId="57" fillId="5" borderId="18" xfId="0" applyFont="1" applyFill="1" applyBorder="1" applyAlignment="1">
      <alignment horizontal="left" vertical="center" wrapText="1"/>
    </xf>
    <xf numFmtId="0" fontId="57" fillId="0" borderId="16" xfId="0" applyFont="1" applyBorder="1" applyAlignment="1">
      <alignment vertical="center" wrapText="1"/>
    </xf>
    <xf numFmtId="0" fontId="57" fillId="0" borderId="1" xfId="0" applyFont="1" applyBorder="1" applyAlignment="1">
      <alignment vertical="center" wrapText="1"/>
    </xf>
    <xf numFmtId="0" fontId="57" fillId="0" borderId="15" xfId="0" applyFont="1" applyBorder="1" applyAlignment="1">
      <alignment horizontal="left" vertical="center" wrapText="1"/>
    </xf>
    <xf numFmtId="0" fontId="57" fillId="0" borderId="20" xfId="0" applyFont="1" applyBorder="1" applyAlignment="1">
      <alignment horizontal="left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58" fillId="0" borderId="2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28" xfId="0" applyFont="1" applyBorder="1" applyAlignment="1">
      <alignment horizontal="left" vertical="center" wrapText="1"/>
    </xf>
    <xf numFmtId="0" fontId="57" fillId="0" borderId="26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7" fillId="0" borderId="28" xfId="0" applyFont="1" applyFill="1" applyBorder="1" applyAlignment="1">
      <alignment horizontal="left" vertical="center" wrapText="1"/>
    </xf>
    <xf numFmtId="9" fontId="58" fillId="0" borderId="5" xfId="0" applyNumberFormat="1" applyFont="1" applyBorder="1" applyAlignment="1">
      <alignment horizontal="left" vertical="center" wrapText="1"/>
    </xf>
    <xf numFmtId="9" fontId="58" fillId="0" borderId="7" xfId="0" applyNumberFormat="1" applyFont="1" applyBorder="1" applyAlignment="1">
      <alignment horizontal="left" vertical="center" wrapText="1"/>
    </xf>
    <xf numFmtId="9" fontId="58" fillId="0" borderId="8" xfId="0" applyNumberFormat="1" applyFont="1" applyBorder="1" applyAlignment="1">
      <alignment horizontal="left" vertical="center" wrapText="1"/>
    </xf>
    <xf numFmtId="9" fontId="58" fillId="0" borderId="5" xfId="0" applyNumberFormat="1" applyFont="1" applyBorder="1" applyAlignment="1">
      <alignment horizontal="center" vertical="center" wrapText="1"/>
    </xf>
    <xf numFmtId="9" fontId="58" fillId="0" borderId="8" xfId="0" applyNumberFormat="1" applyFont="1" applyBorder="1" applyAlignment="1">
      <alignment horizontal="center" vertical="center" wrapText="1"/>
    </xf>
    <xf numFmtId="0" fontId="34" fillId="3" borderId="38" xfId="0" applyFont="1" applyFill="1" applyBorder="1" applyAlignment="1">
      <alignment horizontal="center" vertical="center" wrapText="1"/>
    </xf>
    <xf numFmtId="0" fontId="34" fillId="3" borderId="36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0" fontId="58" fillId="0" borderId="24" xfId="0" applyFont="1" applyFill="1" applyBorder="1" applyAlignment="1">
      <alignment horizontal="center" vertical="center" wrapText="1"/>
    </xf>
    <xf numFmtId="0" fontId="58" fillId="0" borderId="41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49" fillId="0" borderId="24" xfId="0" applyFont="1" applyFill="1" applyBorder="1" applyAlignment="1">
      <alignment horizontal="left" vertical="center" wrapText="1"/>
    </xf>
    <xf numFmtId="0" fontId="49" fillId="0" borderId="49" xfId="0" applyFont="1" applyFill="1" applyBorder="1" applyAlignment="1">
      <alignment horizontal="left" vertical="center" wrapText="1"/>
    </xf>
    <xf numFmtId="0" fontId="49" fillId="0" borderId="57" xfId="0" applyFont="1" applyFill="1" applyBorder="1" applyAlignment="1">
      <alignment horizontal="left" vertical="center" wrapText="1"/>
    </xf>
    <xf numFmtId="0" fontId="59" fillId="3" borderId="10" xfId="0" applyFont="1" applyFill="1" applyBorder="1" applyAlignment="1">
      <alignment horizontal="center" vertical="top" wrapText="1"/>
    </xf>
    <xf numFmtId="0" fontId="59" fillId="3" borderId="11" xfId="0" applyFont="1" applyFill="1" applyBorder="1" applyAlignment="1">
      <alignment horizontal="center" vertical="top" wrapText="1"/>
    </xf>
    <xf numFmtId="0" fontId="59" fillId="3" borderId="35" xfId="0" applyFont="1" applyFill="1" applyBorder="1" applyAlignment="1">
      <alignment horizontal="center" vertical="top" wrapText="1"/>
    </xf>
    <xf numFmtId="0" fontId="57" fillId="0" borderId="15" xfId="0" applyFont="1" applyFill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57" fillId="0" borderId="54" xfId="0" applyFont="1" applyFill="1" applyBorder="1" applyAlignment="1">
      <alignment horizontal="center" vertical="center" wrapText="1"/>
    </xf>
    <xf numFmtId="0" fontId="57" fillId="0" borderId="53" xfId="0" applyFont="1" applyFill="1" applyBorder="1" applyAlignment="1">
      <alignment horizontal="center" vertical="center" wrapText="1"/>
    </xf>
    <xf numFmtId="0" fontId="58" fillId="0" borderId="5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0" fontId="58" fillId="0" borderId="21" xfId="0" applyFont="1" applyBorder="1" applyAlignment="1">
      <alignment horizontal="left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5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57" fillId="0" borderId="18" xfId="0" applyFont="1" applyBorder="1" applyAlignment="1">
      <alignment horizontal="left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left" vertical="center" wrapText="1"/>
    </xf>
    <xf numFmtId="0" fontId="58" fillId="0" borderId="23" xfId="0" applyFont="1" applyBorder="1" applyAlignment="1">
      <alignment horizontal="left" vertical="center" wrapText="1"/>
    </xf>
    <xf numFmtId="0" fontId="58" fillId="0" borderId="24" xfId="0" applyFont="1" applyBorder="1" applyAlignment="1">
      <alignment horizontal="left" vertical="center" wrapText="1"/>
    </xf>
    <xf numFmtId="0" fontId="58" fillId="0" borderId="25" xfId="0" applyFont="1" applyBorder="1" applyAlignment="1">
      <alignment horizontal="left" vertical="center" wrapText="1"/>
    </xf>
    <xf numFmtId="0" fontId="53" fillId="6" borderId="14" xfId="0" applyFont="1" applyFill="1" applyBorder="1" applyAlignment="1">
      <alignment horizontal="center" vertical="top" wrapText="1"/>
    </xf>
    <xf numFmtId="0" fontId="53" fillId="6" borderId="9" xfId="0" applyFont="1" applyFill="1" applyBorder="1" applyAlignment="1">
      <alignment horizontal="center" vertical="top" wrapText="1"/>
    </xf>
    <xf numFmtId="0" fontId="53" fillId="6" borderId="6" xfId="0" applyFont="1" applyFill="1" applyBorder="1" applyAlignment="1">
      <alignment horizontal="center" vertical="top" wrapText="1"/>
    </xf>
    <xf numFmtId="0" fontId="58" fillId="0" borderId="18" xfId="0" applyFont="1" applyFill="1" applyBorder="1" applyAlignment="1">
      <alignment horizontal="left" vertical="center" wrapText="1"/>
    </xf>
    <xf numFmtId="0" fontId="58" fillId="0" borderId="20" xfId="0" applyFont="1" applyFill="1" applyBorder="1" applyAlignment="1">
      <alignment horizontal="left" vertical="center" wrapText="1"/>
    </xf>
    <xf numFmtId="0" fontId="58" fillId="0" borderId="15" xfId="0" applyFont="1" applyBorder="1" applyAlignment="1">
      <alignment horizontal="left" vertical="center" wrapText="1"/>
    </xf>
    <xf numFmtId="0" fontId="58" fillId="0" borderId="18" xfId="0" applyFont="1" applyBorder="1" applyAlignment="1">
      <alignment horizontal="left" vertical="center" wrapText="1"/>
    </xf>
    <xf numFmtId="0" fontId="58" fillId="0" borderId="31" xfId="0" applyFont="1" applyBorder="1" applyAlignment="1">
      <alignment horizontal="left" vertical="center" wrapText="1"/>
    </xf>
    <xf numFmtId="0" fontId="58" fillId="0" borderId="41" xfId="0" applyFont="1" applyFill="1" applyBorder="1" applyAlignment="1">
      <alignment horizontal="left" vertical="center" wrapText="1"/>
    </xf>
    <xf numFmtId="0" fontId="58" fillId="0" borderId="8" xfId="0" applyFont="1" applyBorder="1" applyAlignment="1">
      <alignment horizontal="left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24" xfId="0" applyFont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left" vertical="top" wrapText="1"/>
    </xf>
    <xf numFmtId="0" fontId="58" fillId="0" borderId="18" xfId="0" applyFont="1" applyBorder="1" applyAlignment="1">
      <alignment horizontal="left" vertical="top" wrapText="1"/>
    </xf>
    <xf numFmtId="0" fontId="58" fillId="0" borderId="20" xfId="0" applyFont="1" applyBorder="1" applyAlignment="1">
      <alignment horizontal="left" vertical="top" wrapText="1"/>
    </xf>
    <xf numFmtId="0" fontId="58" fillId="0" borderId="16" xfId="0" applyFont="1" applyFill="1" applyBorder="1" applyAlignment="1">
      <alignment horizontal="left" vertical="center"/>
    </xf>
    <xf numFmtId="0" fontId="58" fillId="0" borderId="1" xfId="0" applyFont="1" applyFill="1" applyBorder="1" applyAlignment="1">
      <alignment horizontal="left" vertical="center"/>
    </xf>
    <xf numFmtId="0" fontId="58" fillId="0" borderId="15" xfId="0" applyFont="1" applyFill="1" applyBorder="1" applyAlignment="1">
      <alignment horizontal="left" vertical="center" wrapText="1"/>
    </xf>
    <xf numFmtId="0" fontId="58" fillId="0" borderId="26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49" fillId="0" borderId="45" xfId="0" applyFont="1" applyFill="1" applyBorder="1" applyAlignment="1">
      <alignment horizontal="center" vertical="center" wrapText="1"/>
    </xf>
    <xf numFmtId="0" fontId="49" fillId="0" borderId="46" xfId="0" applyFont="1" applyFill="1" applyBorder="1" applyAlignment="1">
      <alignment horizontal="center" vertical="center" wrapText="1"/>
    </xf>
    <xf numFmtId="0" fontId="49" fillId="0" borderId="54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top" wrapText="1"/>
    </xf>
    <xf numFmtId="0" fontId="34" fillId="3" borderId="11" xfId="0" applyFont="1" applyFill="1" applyBorder="1" applyAlignment="1">
      <alignment horizontal="center" vertical="top" wrapText="1"/>
    </xf>
    <xf numFmtId="0" fontId="34" fillId="3" borderId="35" xfId="0" applyFont="1" applyFill="1" applyBorder="1" applyAlignment="1">
      <alignment horizontal="center" vertical="top" wrapText="1"/>
    </xf>
    <xf numFmtId="0" fontId="57" fillId="0" borderId="23" xfId="0" applyFont="1" applyFill="1" applyBorder="1" applyAlignment="1">
      <alignment horizontal="center" vertical="center" wrapText="1"/>
    </xf>
    <xf numFmtId="9" fontId="58" fillId="0" borderId="1" xfId="0" applyNumberFormat="1" applyFont="1" applyBorder="1" applyAlignment="1">
      <alignment horizontal="left" vertical="center" wrapText="1"/>
    </xf>
    <xf numFmtId="9" fontId="58" fillId="0" borderId="1" xfId="0" applyNumberFormat="1" applyFont="1" applyBorder="1" applyAlignment="1">
      <alignment horizontal="center" vertical="center" wrapText="1"/>
    </xf>
    <xf numFmtId="9" fontId="58" fillId="0" borderId="21" xfId="0" applyNumberFormat="1" applyFont="1" applyBorder="1" applyAlignment="1">
      <alignment horizontal="center" vertical="center" wrapText="1"/>
    </xf>
    <xf numFmtId="0" fontId="58" fillId="0" borderId="15" xfId="0" applyFont="1" applyFill="1" applyBorder="1" applyAlignment="1">
      <alignment horizontal="center" vertical="center" wrapText="1"/>
    </xf>
    <xf numFmtId="0" fontId="58" fillId="0" borderId="18" xfId="0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left" vertical="center" wrapText="1"/>
    </xf>
    <xf numFmtId="0" fontId="57" fillId="0" borderId="24" xfId="0" applyFont="1" applyFill="1" applyBorder="1" applyAlignment="1">
      <alignment horizontal="left" vertical="center" wrapText="1"/>
    </xf>
    <xf numFmtId="0" fontId="57" fillId="0" borderId="25" xfId="0" applyFont="1" applyFill="1" applyBorder="1" applyAlignment="1">
      <alignment horizontal="left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58" fillId="0" borderId="23" xfId="0" applyFont="1" applyFill="1" applyBorder="1" applyAlignment="1">
      <alignment horizontal="left" vertical="center" wrapText="1"/>
    </xf>
    <xf numFmtId="0" fontId="58" fillId="0" borderId="24" xfId="0" applyFont="1" applyFill="1" applyBorder="1" applyAlignment="1">
      <alignment horizontal="left" vertical="center" wrapText="1"/>
    </xf>
    <xf numFmtId="0" fontId="58" fillId="0" borderId="25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9" fontId="59" fillId="3" borderId="10" xfId="0" applyNumberFormat="1" applyFont="1" applyFill="1" applyBorder="1" applyAlignment="1">
      <alignment horizontal="center" vertical="center" wrapText="1"/>
    </xf>
    <xf numFmtId="9" fontId="59" fillId="3" borderId="11" xfId="0" applyNumberFormat="1" applyFont="1" applyFill="1" applyBorder="1" applyAlignment="1">
      <alignment horizontal="center" vertical="center" wrapText="1"/>
    </xf>
    <xf numFmtId="9" fontId="59" fillId="3" borderId="35" xfId="0" applyNumberFormat="1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53" xfId="0" applyFont="1" applyFill="1" applyBorder="1" applyAlignment="1">
      <alignment horizontal="center" vertical="center" wrapText="1"/>
    </xf>
    <xf numFmtId="0" fontId="58" fillId="0" borderId="15" xfId="0" applyFont="1" applyFill="1" applyBorder="1" applyAlignment="1">
      <alignment horizontal="left" vertical="top" wrapText="1"/>
    </xf>
    <xf numFmtId="0" fontId="58" fillId="0" borderId="18" xfId="0" applyFont="1" applyFill="1" applyBorder="1" applyAlignment="1">
      <alignment horizontal="left" vertical="top" wrapText="1"/>
    </xf>
    <xf numFmtId="0" fontId="58" fillId="0" borderId="20" xfId="0" applyFont="1" applyFill="1" applyBorder="1" applyAlignment="1">
      <alignment horizontal="left" vertical="top" wrapText="1"/>
    </xf>
    <xf numFmtId="0" fontId="32" fillId="3" borderId="38" xfId="0" applyFont="1" applyFill="1" applyBorder="1" applyAlignment="1">
      <alignment horizontal="center" vertical="top" wrapText="1"/>
    </xf>
    <xf numFmtId="0" fontId="32" fillId="3" borderId="36" xfId="0" applyFont="1" applyFill="1" applyBorder="1" applyAlignment="1">
      <alignment horizontal="center" vertical="top" wrapText="1"/>
    </xf>
    <xf numFmtId="0" fontId="58" fillId="0" borderId="16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0" fontId="58" fillId="0" borderId="8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8" fillId="0" borderId="5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5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8" xfId="0" applyFont="1" applyFill="1" applyBorder="1" applyAlignment="1">
      <alignment horizontal="left" vertical="center" wrapText="1"/>
    </xf>
    <xf numFmtId="0" fontId="57" fillId="0" borderId="45" xfId="0" applyFont="1" applyFill="1" applyBorder="1" applyAlignment="1">
      <alignment horizontal="center" vertical="center" wrapText="1"/>
    </xf>
    <xf numFmtId="9" fontId="58" fillId="0" borderId="7" xfId="0" applyNumberFormat="1" applyFont="1" applyBorder="1" applyAlignment="1">
      <alignment horizontal="center" vertical="center" wrapText="1"/>
    </xf>
    <xf numFmtId="9" fontId="58" fillId="0" borderId="28" xfId="0" applyNumberFormat="1" applyFont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left" vertical="center" wrapText="1"/>
    </xf>
    <xf numFmtId="0" fontId="57" fillId="0" borderId="51" xfId="0" applyFont="1" applyFill="1" applyBorder="1" applyAlignment="1">
      <alignment horizontal="left" vertical="center" wrapText="1"/>
    </xf>
    <xf numFmtId="0" fontId="57" fillId="0" borderId="52" xfId="0" applyFont="1" applyFill="1" applyBorder="1" applyAlignment="1">
      <alignment horizontal="left" vertical="center" wrapText="1"/>
    </xf>
    <xf numFmtId="0" fontId="59" fillId="3" borderId="32" xfId="0" applyFont="1" applyFill="1" applyBorder="1" applyAlignment="1">
      <alignment horizontal="center" vertical="center" wrapText="1"/>
    </xf>
    <xf numFmtId="0" fontId="59" fillId="3" borderId="21" xfId="0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right" vertical="center"/>
    </xf>
    <xf numFmtId="0" fontId="59" fillId="0" borderId="11" xfId="0" applyFont="1" applyFill="1" applyBorder="1" applyAlignment="1">
      <alignment horizontal="right" vertical="center"/>
    </xf>
    <xf numFmtId="0" fontId="57" fillId="0" borderId="8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0" borderId="41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0" fontId="58" fillId="5" borderId="16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 wrapText="1"/>
    </xf>
    <xf numFmtId="0" fontId="58" fillId="5" borderId="21" xfId="0" applyFont="1" applyFill="1" applyBorder="1" applyAlignment="1">
      <alignment horizontal="center" vertical="center" wrapText="1"/>
    </xf>
    <xf numFmtId="0" fontId="57" fillId="5" borderId="16" xfId="0" applyFont="1" applyFill="1" applyBorder="1" applyAlignment="1">
      <alignment horizontal="center" vertical="center" wrapText="1"/>
    </xf>
    <xf numFmtId="0" fontId="57" fillId="5" borderId="1" xfId="0" applyFont="1" applyFill="1" applyBorder="1" applyAlignment="1">
      <alignment horizontal="center" vertical="center" wrapText="1"/>
    </xf>
    <xf numFmtId="0" fontId="57" fillId="5" borderId="21" xfId="0" applyFont="1" applyFill="1" applyBorder="1" applyAlignment="1">
      <alignment horizontal="center" vertical="center" wrapText="1"/>
    </xf>
    <xf numFmtId="0" fontId="57" fillId="5" borderId="16" xfId="0" applyFont="1" applyFill="1" applyBorder="1" applyAlignment="1">
      <alignment horizontal="left" vertical="center" wrapText="1"/>
    </xf>
    <xf numFmtId="0" fontId="57" fillId="5" borderId="1" xfId="0" applyFont="1" applyFill="1" applyBorder="1" applyAlignment="1">
      <alignment horizontal="left" vertical="center" wrapText="1"/>
    </xf>
    <xf numFmtId="0" fontId="57" fillId="5" borderId="21" xfId="0" applyFont="1" applyFill="1" applyBorder="1" applyAlignment="1">
      <alignment horizontal="left" vertical="center" wrapText="1"/>
    </xf>
    <xf numFmtId="0" fontId="57" fillId="5" borderId="20" xfId="0" applyFont="1" applyFill="1" applyBorder="1" applyAlignment="1">
      <alignment horizontal="left" vertical="center" wrapText="1"/>
    </xf>
    <xf numFmtId="0" fontId="58" fillId="5" borderId="15" xfId="0" applyFont="1" applyFill="1" applyBorder="1" applyAlignment="1">
      <alignment horizontal="center" vertical="center" wrapText="1"/>
    </xf>
    <xf numFmtId="0" fontId="58" fillId="5" borderId="18" xfId="0" applyFont="1" applyFill="1" applyBorder="1" applyAlignment="1">
      <alignment horizontal="center" vertical="center" wrapText="1"/>
    </xf>
    <xf numFmtId="0" fontId="58" fillId="5" borderId="20" xfId="0" applyFont="1" applyFill="1" applyBorder="1" applyAlignment="1">
      <alignment horizontal="center" vertical="center" wrapText="1"/>
    </xf>
    <xf numFmtId="0" fontId="61" fillId="3" borderId="28" xfId="0" applyFont="1" applyFill="1" applyBorder="1" applyAlignment="1">
      <alignment horizontal="center" vertical="center" wrapText="1"/>
    </xf>
    <xf numFmtId="0" fontId="58" fillId="5" borderId="31" xfId="0" applyFont="1" applyFill="1" applyBorder="1" applyAlignment="1">
      <alignment horizontal="center" vertical="center" wrapText="1"/>
    </xf>
    <xf numFmtId="0" fontId="58" fillId="5" borderId="5" xfId="0" applyFont="1" applyFill="1" applyBorder="1" applyAlignment="1">
      <alignment horizontal="center" vertical="center" wrapText="1"/>
    </xf>
    <xf numFmtId="0" fontId="57" fillId="5" borderId="15" xfId="0" applyFont="1" applyFill="1" applyBorder="1" applyAlignment="1">
      <alignment horizontal="center" vertical="center" wrapText="1"/>
    </xf>
    <xf numFmtId="0" fontId="57" fillId="5" borderId="20" xfId="0" applyFont="1" applyFill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0" fontId="57" fillId="0" borderId="21" xfId="0" applyFont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59" fillId="3" borderId="28" xfId="0" applyFont="1" applyFill="1" applyBorder="1" applyAlignment="1">
      <alignment horizontal="center" vertical="center" wrapText="1"/>
    </xf>
    <xf numFmtId="0" fontId="58" fillId="0" borderId="20" xfId="0" applyFont="1" applyBorder="1" applyAlignment="1">
      <alignment horizontal="left" vertical="center" wrapText="1"/>
    </xf>
    <xf numFmtId="0" fontId="61" fillId="3" borderId="21" xfId="0" applyFont="1" applyFill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31" xfId="0" applyFont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54" fillId="4" borderId="10" xfId="0" applyFont="1" applyFill="1" applyBorder="1" applyAlignment="1">
      <alignment horizontal="center" vertical="center"/>
    </xf>
    <xf numFmtId="0" fontId="54" fillId="4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34" xfId="0" applyFont="1" applyFill="1" applyBorder="1" applyAlignment="1">
      <alignment horizontal="center" vertical="center"/>
    </xf>
    <xf numFmtId="0" fontId="45" fillId="0" borderId="15" xfId="0" applyFont="1" applyBorder="1" applyAlignment="1">
      <alignment horizontal="left" vertical="center" wrapText="1"/>
    </xf>
    <xf numFmtId="0" fontId="45" fillId="0" borderId="18" xfId="0" applyFont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45" fillId="0" borderId="41" xfId="0" applyFont="1" applyBorder="1" applyAlignment="1">
      <alignment horizontal="left" vertical="center" wrapText="1"/>
    </xf>
    <xf numFmtId="0" fontId="38" fillId="0" borderId="23" xfId="0" applyFont="1" applyFill="1" applyBorder="1" applyAlignment="1">
      <alignment horizontal="left" vertical="center" wrapText="1"/>
    </xf>
    <xf numFmtId="0" fontId="38" fillId="0" borderId="24" xfId="0" applyFont="1" applyFill="1" applyBorder="1" applyAlignment="1">
      <alignment horizontal="left" vertical="center" wrapText="1"/>
    </xf>
    <xf numFmtId="0" fontId="38" fillId="0" borderId="25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left" vertical="center" wrapText="1"/>
    </xf>
    <xf numFmtId="0" fontId="38" fillId="0" borderId="18" xfId="0" applyFont="1" applyFill="1" applyBorder="1" applyAlignment="1">
      <alignment horizontal="left" vertical="center" wrapText="1"/>
    </xf>
    <xf numFmtId="0" fontId="38" fillId="0" borderId="20" xfId="0" applyFont="1" applyFill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18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41" fillId="0" borderId="23" xfId="0" applyFont="1" applyFill="1" applyBorder="1" applyAlignment="1">
      <alignment horizontal="left" vertical="center"/>
    </xf>
    <xf numFmtId="0" fontId="41" fillId="0" borderId="24" xfId="0" applyFont="1" applyFill="1" applyBorder="1" applyAlignment="1">
      <alignment horizontal="left" vertical="center"/>
    </xf>
    <xf numFmtId="0" fontId="41" fillId="0" borderId="25" xfId="0" applyFont="1" applyFill="1" applyBorder="1" applyAlignment="1">
      <alignment horizontal="left" vertical="center"/>
    </xf>
    <xf numFmtId="0" fontId="43" fillId="0" borderId="23" xfId="0" applyFont="1" applyFill="1" applyBorder="1" applyAlignment="1">
      <alignment horizontal="left" vertical="center" wrapText="1"/>
    </xf>
    <xf numFmtId="0" fontId="43" fillId="0" borderId="25" xfId="0" applyFont="1" applyFill="1" applyBorder="1" applyAlignment="1">
      <alignment horizontal="left" vertical="center" wrapText="1"/>
    </xf>
    <xf numFmtId="0" fontId="45" fillId="0" borderId="8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center" vertical="top" wrapText="1"/>
    </xf>
    <xf numFmtId="0" fontId="9" fillId="3" borderId="3" xfId="0" applyFont="1" applyFill="1" applyBorder="1" applyAlignment="1" applyProtection="1">
      <alignment horizontal="center" vertical="top" wrapText="1"/>
    </xf>
    <xf numFmtId="0" fontId="9" fillId="3" borderId="4" xfId="0" applyFont="1" applyFill="1" applyBorder="1" applyAlignment="1" applyProtection="1">
      <alignment horizontal="center" vertical="top" wrapText="1"/>
    </xf>
    <xf numFmtId="0" fontId="41" fillId="0" borderId="23" xfId="0" applyFont="1" applyBorder="1" applyAlignment="1">
      <alignment horizontal="center" vertical="center" wrapText="1"/>
    </xf>
    <xf numFmtId="4" fontId="38" fillId="0" borderId="5" xfId="0" applyNumberFormat="1" applyFont="1" applyFill="1" applyBorder="1" applyAlignment="1">
      <alignment vertical="center"/>
    </xf>
    <xf numFmtId="40" fontId="38" fillId="0" borderId="29" xfId="0" applyNumberFormat="1" applyFont="1" applyFill="1" applyBorder="1" applyAlignment="1">
      <alignment horizontal="right" vertical="center"/>
    </xf>
  </cellXfs>
  <cellStyles count="5">
    <cellStyle name="Millares" xfId="1" builtinId="3"/>
    <cellStyle name="Normal" xfId="0" builtinId="0"/>
    <cellStyle name="Normal 10" xfId="3" xr:uid="{00000000-0005-0000-0000-000002000000}"/>
    <cellStyle name="Normal 2" xfId="4" xr:uid="{00000000-0005-0000-0000-000003000000}"/>
    <cellStyle name="Normal 44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268940</xdr:colOff>
      <xdr:row>0</xdr:row>
      <xdr:rowOff>67235</xdr:rowOff>
    </xdr:from>
    <xdr:to>
      <xdr:col>19</xdr:col>
      <xdr:colOff>716615</xdr:colOff>
      <xdr:row>1</xdr:row>
      <xdr:rowOff>212911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8" t="607" r="9409" b="8643"/>
        <a:stretch>
          <a:fillRect/>
        </a:stretch>
      </xdr:blipFill>
      <xdr:spPr>
        <a:xfrm>
          <a:off x="15027087" y="67235"/>
          <a:ext cx="447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0</xdr:col>
      <xdr:colOff>695325</xdr:colOff>
      <xdr:row>1</xdr:row>
      <xdr:rowOff>145676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7" b="14568"/>
        <a:stretch>
          <a:fillRect/>
        </a:stretch>
      </xdr:blipFill>
      <xdr:spPr>
        <a:xfrm>
          <a:off x="19050" y="19050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0</xdr:col>
      <xdr:colOff>695325</xdr:colOff>
      <xdr:row>1</xdr:row>
      <xdr:rowOff>145676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7" b="14568"/>
        <a:stretch>
          <a:fillRect/>
        </a:stretch>
      </xdr:blipFill>
      <xdr:spPr>
        <a:xfrm>
          <a:off x="19050" y="19050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312964</xdr:colOff>
      <xdr:row>0</xdr:row>
      <xdr:rowOff>43543</xdr:rowOff>
    </xdr:from>
    <xdr:to>
      <xdr:col>19</xdr:col>
      <xdr:colOff>760639</xdr:colOff>
      <xdr:row>1</xdr:row>
      <xdr:rowOff>43543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8" t="607" r="9409" b="8643"/>
        <a:stretch>
          <a:fillRect/>
        </a:stretch>
      </xdr:blipFill>
      <xdr:spPr>
        <a:xfrm>
          <a:off x="13906500" y="43543"/>
          <a:ext cx="447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0</xdr:col>
      <xdr:colOff>695325</xdr:colOff>
      <xdr:row>1</xdr:row>
      <xdr:rowOff>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7" b="14568"/>
        <a:stretch>
          <a:fillRect/>
        </a:stretch>
      </xdr:blipFill>
      <xdr:spPr>
        <a:xfrm>
          <a:off x="19050" y="19050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695325</xdr:colOff>
      <xdr:row>1</xdr:row>
      <xdr:rowOff>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7" b="14568"/>
        <a:stretch>
          <a:fillRect/>
        </a:stretch>
      </xdr:blipFill>
      <xdr:spPr>
        <a:xfrm>
          <a:off x="19050" y="19050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517071</xdr:colOff>
      <xdr:row>0</xdr:row>
      <xdr:rowOff>54428</xdr:rowOff>
    </xdr:from>
    <xdr:to>
      <xdr:col>19</xdr:col>
      <xdr:colOff>964746</xdr:colOff>
      <xdr:row>1</xdr:row>
      <xdr:rowOff>54428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8" t="607" r="9409" b="8643"/>
        <a:stretch>
          <a:fillRect/>
        </a:stretch>
      </xdr:blipFill>
      <xdr:spPr>
        <a:xfrm>
          <a:off x="13729607" y="54428"/>
          <a:ext cx="447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0</xdr:col>
      <xdr:colOff>695325</xdr:colOff>
      <xdr:row>1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7" b="14568"/>
        <a:stretch>
          <a:fillRect/>
        </a:stretch>
      </xdr:blipFill>
      <xdr:spPr>
        <a:xfrm>
          <a:off x="19050" y="19050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695325</xdr:colOff>
      <xdr:row>1</xdr:row>
      <xdr:rowOff>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7" b="14568"/>
        <a:stretch>
          <a:fillRect/>
        </a:stretch>
      </xdr:blipFill>
      <xdr:spPr>
        <a:xfrm>
          <a:off x="19050" y="19050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0</xdr:col>
      <xdr:colOff>695325</xdr:colOff>
      <xdr:row>1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7" b="14568"/>
        <a:stretch>
          <a:fillRect/>
        </a:stretch>
      </xdr:blipFill>
      <xdr:spPr>
        <a:xfrm>
          <a:off x="19050" y="19050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503465</xdr:colOff>
      <xdr:row>0</xdr:row>
      <xdr:rowOff>54428</xdr:rowOff>
    </xdr:from>
    <xdr:to>
      <xdr:col>17</xdr:col>
      <xdr:colOff>951140</xdr:colOff>
      <xdr:row>1</xdr:row>
      <xdr:rowOff>54428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8" t="607" r="9409" b="8643"/>
        <a:stretch>
          <a:fillRect/>
        </a:stretch>
      </xdr:blipFill>
      <xdr:spPr>
        <a:xfrm>
          <a:off x="13756822" y="54428"/>
          <a:ext cx="447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0</xdr:col>
      <xdr:colOff>695325</xdr:colOff>
      <xdr:row>1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7" b="14568"/>
        <a:stretch>
          <a:fillRect/>
        </a:stretch>
      </xdr:blipFill>
      <xdr:spPr>
        <a:xfrm>
          <a:off x="19050" y="19050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976002</xdr:colOff>
      <xdr:row>0</xdr:row>
      <xdr:rowOff>0</xdr:rowOff>
    </xdr:from>
    <xdr:to>
      <xdr:col>5</xdr:col>
      <xdr:colOff>1609600</xdr:colOff>
      <xdr:row>1</xdr:row>
      <xdr:rowOff>228600</xdr:rowOff>
    </xdr:to>
    <xdr:pic>
      <xdr:nvPicPr>
        <xdr:cNvPr id="28564" name="Imagen 2">
          <a:extLst>
            <a:ext uri="{FF2B5EF4-FFF2-40B4-BE49-F238E27FC236}">
              <a16:creationId xmlns:a16="http://schemas.microsoft.com/office/drawing/2014/main" id="{00000000-0008-0000-0400-0000946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8" t="607" r="9409" b="8643"/>
        <a:stretch>
          <a:fillRect/>
        </a:stretch>
      </xdr:blipFill>
      <xdr:spPr>
        <a:xfrm>
          <a:off x="18190275" y="0"/>
          <a:ext cx="63359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981075</xdr:colOff>
      <xdr:row>1</xdr:row>
      <xdr:rowOff>142875</xdr:rowOff>
    </xdr:to>
    <xdr:pic>
      <xdr:nvPicPr>
        <xdr:cNvPr id="28565" name="Imagen 4">
          <a:extLst>
            <a:ext uri="{FF2B5EF4-FFF2-40B4-BE49-F238E27FC236}">
              <a16:creationId xmlns:a16="http://schemas.microsoft.com/office/drawing/2014/main" id="{00000000-0008-0000-0400-0000956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7" b="14568"/>
        <a:stretch>
          <a:fillRect/>
        </a:stretch>
      </xdr:blipFill>
      <xdr:spPr>
        <a:xfrm>
          <a:off x="104775" y="0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DF43D-963D-4113-9CA5-89E1505011DD}">
  <dimension ref="A1:O666"/>
  <sheetViews>
    <sheetView tabSelected="1" view="pageBreakPreview" zoomScale="145" zoomScaleNormal="160" zoomScaleSheetLayoutView="145" workbookViewId="0">
      <pane ySplit="4" topLeftCell="A657" activePane="bottomLeft" state="frozen"/>
      <selection pane="bottomLeft" sqref="A1:J666"/>
    </sheetView>
  </sheetViews>
  <sheetFormatPr baseColWidth="10" defaultRowHeight="15"/>
  <cols>
    <col min="1" max="1" width="35.28515625" customWidth="1"/>
    <col min="2" max="2" width="46.5703125" customWidth="1"/>
    <col min="3" max="4" width="12.140625" hidden="1" customWidth="1"/>
    <col min="5" max="5" width="12.140625" customWidth="1"/>
    <col min="6" max="9" width="12.140625" hidden="1" customWidth="1"/>
    <col min="10" max="10" width="12.140625" customWidth="1"/>
    <col min="11" max="14" width="12.140625" hidden="1" customWidth="1"/>
    <col min="15" max="15" width="12.7109375" hidden="1" customWidth="1"/>
  </cols>
  <sheetData>
    <row r="1" spans="1:15">
      <c r="A1" s="683" t="s">
        <v>1125</v>
      </c>
      <c r="B1" s="684"/>
      <c r="C1" s="684"/>
      <c r="D1" s="684"/>
      <c r="E1" s="684"/>
      <c r="F1" s="684"/>
      <c r="G1" s="684"/>
      <c r="H1" s="684"/>
      <c r="I1" s="684"/>
      <c r="J1" s="684"/>
    </row>
    <row r="2" spans="1:15">
      <c r="A2" s="685" t="s">
        <v>1133</v>
      </c>
      <c r="B2" s="684"/>
      <c r="C2" s="684"/>
      <c r="D2" s="684"/>
      <c r="E2" s="684"/>
      <c r="F2" s="684"/>
      <c r="G2" s="684"/>
      <c r="H2" s="684"/>
      <c r="I2" s="684"/>
      <c r="J2" s="684"/>
    </row>
    <row r="4" spans="1:15" ht="24">
      <c r="A4" s="188" t="s">
        <v>882</v>
      </c>
      <c r="B4" s="189" t="s">
        <v>883</v>
      </c>
      <c r="C4" s="190" t="s">
        <v>884</v>
      </c>
      <c r="D4" s="190" t="s">
        <v>885</v>
      </c>
      <c r="E4" s="190" t="s">
        <v>886</v>
      </c>
      <c r="F4" s="190" t="s">
        <v>887</v>
      </c>
      <c r="G4" s="190" t="s">
        <v>888</v>
      </c>
      <c r="H4" s="190" t="s">
        <v>889</v>
      </c>
      <c r="I4" s="190" t="s">
        <v>890</v>
      </c>
      <c r="J4" s="190" t="s">
        <v>891</v>
      </c>
      <c r="K4" s="190" t="s">
        <v>889</v>
      </c>
      <c r="L4" s="190" t="s">
        <v>892</v>
      </c>
      <c r="M4" s="190" t="s">
        <v>893</v>
      </c>
      <c r="N4" s="190" t="s">
        <v>894</v>
      </c>
      <c r="O4" s="190" t="s">
        <v>895</v>
      </c>
    </row>
    <row r="5" spans="1:15">
      <c r="A5" s="191"/>
      <c r="B5" s="191" t="s">
        <v>896</v>
      </c>
      <c r="C5" s="192">
        <v>6193040.8600000003</v>
      </c>
      <c r="D5" s="192">
        <v>908488.98</v>
      </c>
      <c r="E5" s="192">
        <v>7101529.8399999999</v>
      </c>
      <c r="F5" s="192">
        <v>4962076.92</v>
      </c>
      <c r="G5" s="192">
        <v>4962076.92</v>
      </c>
      <c r="H5" s="192">
        <v>2139452.92</v>
      </c>
      <c r="I5" s="192">
        <v>4404200.75</v>
      </c>
      <c r="J5" s="192">
        <v>4404200.75</v>
      </c>
      <c r="K5" s="192">
        <v>2697329.09</v>
      </c>
      <c r="L5" s="192">
        <v>4360488.0199999996</v>
      </c>
      <c r="M5" s="192">
        <v>4360488.0199999996</v>
      </c>
      <c r="N5" s="192">
        <v>2139452.92</v>
      </c>
      <c r="O5" s="192">
        <v>2697329.09</v>
      </c>
    </row>
    <row r="6" spans="1:15">
      <c r="A6" s="191"/>
      <c r="B6" s="191" t="s">
        <v>896</v>
      </c>
      <c r="C6" s="192">
        <v>6193040.8600000003</v>
      </c>
      <c r="D6" s="192">
        <v>908488.98</v>
      </c>
      <c r="E6" s="192">
        <v>7101529.8399999999</v>
      </c>
      <c r="F6" s="192">
        <v>4962076.92</v>
      </c>
      <c r="G6" s="192">
        <v>4962076.92</v>
      </c>
      <c r="H6" s="192">
        <v>2139452.92</v>
      </c>
      <c r="I6" s="192">
        <v>4404200.75</v>
      </c>
      <c r="J6" s="192">
        <v>4404200.75</v>
      </c>
      <c r="K6" s="192">
        <v>2697329.09</v>
      </c>
      <c r="L6" s="192">
        <v>4360488.0199999996</v>
      </c>
      <c r="M6" s="192">
        <v>4360488.0199999996</v>
      </c>
      <c r="N6" s="192">
        <v>2139452.92</v>
      </c>
      <c r="O6" s="192">
        <v>2697329.09</v>
      </c>
    </row>
    <row r="7" spans="1:15">
      <c r="A7" s="193"/>
      <c r="B7" s="193" t="s">
        <v>897</v>
      </c>
      <c r="C7" s="194">
        <v>835725.68</v>
      </c>
      <c r="D7" s="194">
        <v>-5663.26</v>
      </c>
      <c r="E7" s="194">
        <v>830062.42</v>
      </c>
      <c r="F7" s="194">
        <v>775328.68</v>
      </c>
      <c r="G7" s="194">
        <v>775328.68</v>
      </c>
      <c r="H7" s="194">
        <v>54733.74</v>
      </c>
      <c r="I7" s="194">
        <v>773625.47</v>
      </c>
      <c r="J7" s="194">
        <v>773625.47</v>
      </c>
      <c r="K7" s="194">
        <v>56436.95</v>
      </c>
      <c r="L7" s="194">
        <v>756140.69</v>
      </c>
      <c r="M7" s="194">
        <v>756140.69</v>
      </c>
      <c r="N7" s="194">
        <v>54733.74</v>
      </c>
      <c r="O7" s="194">
        <v>56436.95</v>
      </c>
    </row>
    <row r="8" spans="1:15">
      <c r="A8" s="195"/>
      <c r="B8" s="195" t="s">
        <v>898</v>
      </c>
      <c r="C8" s="196">
        <v>402269.54</v>
      </c>
      <c r="D8" s="196">
        <v>-49185.98</v>
      </c>
      <c r="E8" s="196">
        <v>353083.56</v>
      </c>
      <c r="F8" s="196">
        <v>336415.52</v>
      </c>
      <c r="G8" s="196">
        <v>336415.52</v>
      </c>
      <c r="H8" s="196">
        <v>16668.04</v>
      </c>
      <c r="I8" s="196">
        <v>334712.31</v>
      </c>
      <c r="J8" s="196">
        <v>334712.31</v>
      </c>
      <c r="K8" s="196">
        <v>18371.25</v>
      </c>
      <c r="L8" s="196">
        <v>324184.34000000003</v>
      </c>
      <c r="M8" s="196">
        <v>324184.34000000003</v>
      </c>
      <c r="N8" s="196">
        <v>16668.04</v>
      </c>
      <c r="O8" s="196">
        <v>18371.25</v>
      </c>
    </row>
    <row r="9" spans="1:15">
      <c r="A9" s="199">
        <v>5101</v>
      </c>
      <c r="B9" s="199" t="s">
        <v>899</v>
      </c>
      <c r="C9" s="200">
        <v>272380</v>
      </c>
      <c r="D9" s="200">
        <v>-42004</v>
      </c>
      <c r="E9" s="200">
        <v>230376</v>
      </c>
      <c r="F9" s="200">
        <v>225723.03</v>
      </c>
      <c r="G9" s="200">
        <v>225723.03</v>
      </c>
      <c r="H9" s="200">
        <v>4652.97</v>
      </c>
      <c r="I9" s="200">
        <v>225723.03</v>
      </c>
      <c r="J9" s="200">
        <v>225723.03</v>
      </c>
      <c r="K9" s="192">
        <v>4652.97</v>
      </c>
      <c r="L9" s="192">
        <v>215278.55</v>
      </c>
      <c r="M9" s="192">
        <v>215278.55</v>
      </c>
      <c r="N9" s="192">
        <v>4652.97</v>
      </c>
      <c r="O9" s="192">
        <v>4652.97</v>
      </c>
    </row>
    <row r="10" spans="1:15">
      <c r="A10" s="191" t="s">
        <v>900</v>
      </c>
      <c r="B10" s="191" t="s">
        <v>901</v>
      </c>
      <c r="C10" s="192">
        <v>271560</v>
      </c>
      <c r="D10" s="192">
        <v>-41204</v>
      </c>
      <c r="E10" s="192">
        <v>230356</v>
      </c>
      <c r="F10" s="192">
        <v>225723.03</v>
      </c>
      <c r="G10" s="192">
        <v>225723.03</v>
      </c>
      <c r="H10" s="192">
        <v>4632.97</v>
      </c>
      <c r="I10" s="192">
        <v>225723.03</v>
      </c>
      <c r="J10" s="192">
        <v>225723.03</v>
      </c>
      <c r="K10" s="192">
        <v>4632.97</v>
      </c>
      <c r="L10" s="192">
        <v>215278.55</v>
      </c>
      <c r="M10" s="192">
        <v>215278.55</v>
      </c>
      <c r="N10" s="192">
        <v>4632.97</v>
      </c>
      <c r="O10" s="192">
        <v>4632.97</v>
      </c>
    </row>
    <row r="11" spans="1:15">
      <c r="A11" s="191" t="s">
        <v>902</v>
      </c>
      <c r="B11" s="191" t="s">
        <v>682</v>
      </c>
      <c r="C11" s="192">
        <v>820</v>
      </c>
      <c r="D11" s="192">
        <v>-800</v>
      </c>
      <c r="E11" s="192">
        <v>20</v>
      </c>
      <c r="F11" s="192">
        <v>0</v>
      </c>
      <c r="G11" s="192">
        <v>0</v>
      </c>
      <c r="H11" s="192">
        <v>20</v>
      </c>
      <c r="I11" s="192">
        <v>0</v>
      </c>
      <c r="J11" s="192">
        <v>0</v>
      </c>
      <c r="K11" s="192">
        <v>20</v>
      </c>
      <c r="L11" s="192">
        <v>0</v>
      </c>
      <c r="M11" s="192">
        <v>0</v>
      </c>
      <c r="N11" s="192">
        <v>20</v>
      </c>
      <c r="O11" s="192">
        <v>20</v>
      </c>
    </row>
    <row r="12" spans="1:15">
      <c r="A12" s="199">
        <v>5102</v>
      </c>
      <c r="B12" s="199" t="s">
        <v>903</v>
      </c>
      <c r="C12" s="200">
        <v>29190</v>
      </c>
      <c r="D12" s="200">
        <v>-4573.2700000000004</v>
      </c>
      <c r="E12" s="200">
        <v>24616.73</v>
      </c>
      <c r="F12" s="200">
        <v>24479.51</v>
      </c>
      <c r="G12" s="200">
        <v>24479.51</v>
      </c>
      <c r="H12" s="200">
        <v>137.22</v>
      </c>
      <c r="I12" s="200">
        <v>24479.51</v>
      </c>
      <c r="J12" s="200">
        <v>24479.51</v>
      </c>
      <c r="K12" s="192">
        <v>137.22</v>
      </c>
      <c r="L12" s="192">
        <v>24479.51</v>
      </c>
      <c r="M12" s="192">
        <v>24479.51</v>
      </c>
      <c r="N12" s="192">
        <v>137.22</v>
      </c>
      <c r="O12" s="192">
        <v>137.22</v>
      </c>
    </row>
    <row r="13" spans="1:15">
      <c r="A13" s="191" t="s">
        <v>904</v>
      </c>
      <c r="B13" s="191" t="s">
        <v>683</v>
      </c>
      <c r="C13" s="192">
        <v>22630</v>
      </c>
      <c r="D13" s="192">
        <v>-3616.6</v>
      </c>
      <c r="E13" s="192">
        <v>19013.400000000001</v>
      </c>
      <c r="F13" s="192">
        <v>19013.400000000001</v>
      </c>
      <c r="G13" s="192">
        <v>19013.400000000001</v>
      </c>
      <c r="H13" s="192">
        <v>0</v>
      </c>
      <c r="I13" s="192">
        <v>19013.400000000001</v>
      </c>
      <c r="J13" s="192">
        <v>19013.400000000001</v>
      </c>
      <c r="K13" s="192">
        <v>0</v>
      </c>
      <c r="L13" s="192">
        <v>19013.400000000001</v>
      </c>
      <c r="M13" s="192">
        <v>19013.400000000001</v>
      </c>
      <c r="N13" s="192">
        <v>0</v>
      </c>
      <c r="O13" s="192">
        <v>0</v>
      </c>
    </row>
    <row r="14" spans="1:15">
      <c r="A14" s="191" t="s">
        <v>905</v>
      </c>
      <c r="B14" s="191" t="s">
        <v>684</v>
      </c>
      <c r="C14" s="192">
        <v>6560</v>
      </c>
      <c r="D14" s="192">
        <v>-956.67</v>
      </c>
      <c r="E14" s="192">
        <v>5603.33</v>
      </c>
      <c r="F14" s="192">
        <v>5466.11</v>
      </c>
      <c r="G14" s="192">
        <v>5466.11</v>
      </c>
      <c r="H14" s="192">
        <v>137.22</v>
      </c>
      <c r="I14" s="192">
        <v>5466.11</v>
      </c>
      <c r="J14" s="192">
        <v>5466.11</v>
      </c>
      <c r="K14" s="192">
        <v>137.22</v>
      </c>
      <c r="L14" s="192">
        <v>5466.11</v>
      </c>
      <c r="M14" s="192">
        <v>5466.11</v>
      </c>
      <c r="N14" s="192">
        <v>137.22</v>
      </c>
      <c r="O14" s="192">
        <v>137.22</v>
      </c>
    </row>
    <row r="15" spans="1:15">
      <c r="A15" s="199">
        <v>5105</v>
      </c>
      <c r="B15" s="199" t="s">
        <v>906</v>
      </c>
      <c r="C15" s="200">
        <v>13225</v>
      </c>
      <c r="D15" s="200">
        <v>4578</v>
      </c>
      <c r="E15" s="200">
        <v>17803</v>
      </c>
      <c r="F15" s="200">
        <v>17803</v>
      </c>
      <c r="G15" s="200">
        <v>17803</v>
      </c>
      <c r="H15" s="200">
        <v>0</v>
      </c>
      <c r="I15" s="200">
        <v>17803</v>
      </c>
      <c r="J15" s="200">
        <v>17803</v>
      </c>
      <c r="K15" s="192">
        <v>0</v>
      </c>
      <c r="L15" s="192">
        <v>17803</v>
      </c>
      <c r="M15" s="192">
        <v>17803</v>
      </c>
      <c r="N15" s="192">
        <v>0</v>
      </c>
      <c r="O15" s="192">
        <v>0</v>
      </c>
    </row>
    <row r="16" spans="1:15">
      <c r="A16" s="191" t="s">
        <v>907</v>
      </c>
      <c r="B16" s="191" t="s">
        <v>731</v>
      </c>
      <c r="C16" s="192">
        <v>500</v>
      </c>
      <c r="D16" s="192">
        <v>-500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0</v>
      </c>
      <c r="K16" s="192">
        <v>0</v>
      </c>
      <c r="L16" s="192">
        <v>0</v>
      </c>
      <c r="M16" s="192">
        <v>0</v>
      </c>
      <c r="N16" s="192">
        <v>0</v>
      </c>
      <c r="O16" s="192">
        <v>0</v>
      </c>
    </row>
    <row r="17" spans="1:15">
      <c r="A17" s="191" t="s">
        <v>908</v>
      </c>
      <c r="B17" s="191" t="s">
        <v>732</v>
      </c>
      <c r="C17" s="192">
        <v>8125</v>
      </c>
      <c r="D17" s="192">
        <v>7204.17</v>
      </c>
      <c r="E17" s="192">
        <v>15329.17</v>
      </c>
      <c r="F17" s="192">
        <v>15329.17</v>
      </c>
      <c r="G17" s="192">
        <v>15329.17</v>
      </c>
      <c r="H17" s="192">
        <v>0</v>
      </c>
      <c r="I17" s="192">
        <v>15329.17</v>
      </c>
      <c r="J17" s="192">
        <v>15329.17</v>
      </c>
      <c r="K17" s="192">
        <v>0</v>
      </c>
      <c r="L17" s="192">
        <v>15329.17</v>
      </c>
      <c r="M17" s="192">
        <v>15329.17</v>
      </c>
      <c r="N17" s="192">
        <v>0</v>
      </c>
      <c r="O17" s="192">
        <v>0</v>
      </c>
    </row>
    <row r="18" spans="1:15">
      <c r="A18" s="191" t="s">
        <v>909</v>
      </c>
      <c r="B18" s="191" t="s">
        <v>685</v>
      </c>
      <c r="C18" s="192">
        <v>100</v>
      </c>
      <c r="D18" s="192">
        <v>-100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0</v>
      </c>
      <c r="K18" s="192">
        <v>0</v>
      </c>
      <c r="L18" s="192">
        <v>0</v>
      </c>
      <c r="M18" s="192">
        <v>0</v>
      </c>
      <c r="N18" s="192">
        <v>0</v>
      </c>
      <c r="O18" s="192">
        <v>0</v>
      </c>
    </row>
    <row r="19" spans="1:15">
      <c r="A19" s="191" t="s">
        <v>910</v>
      </c>
      <c r="B19" s="191" t="s">
        <v>911</v>
      </c>
      <c r="C19" s="192">
        <v>2000</v>
      </c>
      <c r="D19" s="192">
        <v>-2000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  <c r="J19" s="192">
        <v>0</v>
      </c>
      <c r="K19" s="192">
        <v>0</v>
      </c>
      <c r="L19" s="192">
        <v>0</v>
      </c>
      <c r="M19" s="192">
        <v>0</v>
      </c>
      <c r="N19" s="192">
        <v>0</v>
      </c>
      <c r="O19" s="192">
        <v>0</v>
      </c>
    </row>
    <row r="20" spans="1:15">
      <c r="A20" s="191" t="s">
        <v>912</v>
      </c>
      <c r="B20" s="191" t="s">
        <v>686</v>
      </c>
      <c r="C20" s="192">
        <v>2500</v>
      </c>
      <c r="D20" s="192">
        <v>-26.17</v>
      </c>
      <c r="E20" s="192">
        <v>2473.83</v>
      </c>
      <c r="F20" s="192">
        <v>2473.83</v>
      </c>
      <c r="G20" s="192">
        <v>2473.83</v>
      </c>
      <c r="H20" s="192">
        <v>0</v>
      </c>
      <c r="I20" s="192">
        <v>2473.83</v>
      </c>
      <c r="J20" s="192">
        <v>2473.83</v>
      </c>
      <c r="K20" s="192">
        <v>0</v>
      </c>
      <c r="L20" s="192">
        <v>2473.83</v>
      </c>
      <c r="M20" s="192">
        <v>2473.83</v>
      </c>
      <c r="N20" s="192">
        <v>0</v>
      </c>
      <c r="O20" s="192">
        <v>0</v>
      </c>
    </row>
    <row r="21" spans="1:15">
      <c r="A21" s="199">
        <v>5106</v>
      </c>
      <c r="B21" s="199" t="s">
        <v>913</v>
      </c>
      <c r="C21" s="200">
        <v>55624.54</v>
      </c>
      <c r="D21" s="200">
        <v>-8061.01</v>
      </c>
      <c r="E21" s="200">
        <v>47563.53</v>
      </c>
      <c r="F21" s="200">
        <v>43570.67</v>
      </c>
      <c r="G21" s="200">
        <v>43570.67</v>
      </c>
      <c r="H21" s="200">
        <v>3992.86</v>
      </c>
      <c r="I21" s="200">
        <v>43570.67</v>
      </c>
      <c r="J21" s="200">
        <v>43570.67</v>
      </c>
      <c r="K21" s="192">
        <v>3992.86</v>
      </c>
      <c r="L21" s="192">
        <v>43570.67</v>
      </c>
      <c r="M21" s="192">
        <v>43570.67</v>
      </c>
      <c r="N21" s="192">
        <v>3992.86</v>
      </c>
      <c r="O21" s="192">
        <v>3992.86</v>
      </c>
    </row>
    <row r="22" spans="1:15">
      <c r="A22" s="191" t="s">
        <v>914</v>
      </c>
      <c r="B22" s="191" t="s">
        <v>687</v>
      </c>
      <c r="C22" s="192">
        <v>32994.54</v>
      </c>
      <c r="D22" s="192">
        <v>-4781.51</v>
      </c>
      <c r="E22" s="192">
        <v>28213.03</v>
      </c>
      <c r="F22" s="192">
        <v>25899.57</v>
      </c>
      <c r="G22" s="192">
        <v>25899.57</v>
      </c>
      <c r="H22" s="192">
        <v>2313.46</v>
      </c>
      <c r="I22" s="192">
        <v>25899.57</v>
      </c>
      <c r="J22" s="192">
        <v>25899.57</v>
      </c>
      <c r="K22" s="192">
        <v>2313.46</v>
      </c>
      <c r="L22" s="192">
        <v>25899.57</v>
      </c>
      <c r="M22" s="192">
        <v>25899.57</v>
      </c>
      <c r="N22" s="192">
        <v>2313.46</v>
      </c>
      <c r="O22" s="192">
        <v>2313.46</v>
      </c>
    </row>
    <row r="23" spans="1:15">
      <c r="A23" s="191" t="s">
        <v>915</v>
      </c>
      <c r="B23" s="201" t="s">
        <v>688</v>
      </c>
      <c r="C23" s="192">
        <v>22630</v>
      </c>
      <c r="D23" s="192">
        <v>-3279.5</v>
      </c>
      <c r="E23" s="192">
        <v>19350.5</v>
      </c>
      <c r="F23" s="192">
        <v>17671.099999999999</v>
      </c>
      <c r="G23" s="192">
        <v>17671.099999999999</v>
      </c>
      <c r="H23" s="192">
        <v>1679.4</v>
      </c>
      <c r="I23" s="192">
        <v>17671.099999999999</v>
      </c>
      <c r="J23" s="192">
        <v>17671.099999999999</v>
      </c>
      <c r="K23" s="192">
        <v>1679.4</v>
      </c>
      <c r="L23" s="192">
        <v>17671.099999999999</v>
      </c>
      <c r="M23" s="192">
        <v>17671.099999999999</v>
      </c>
      <c r="N23" s="192">
        <v>1679.4</v>
      </c>
      <c r="O23" s="192">
        <v>1679.4</v>
      </c>
    </row>
    <row r="24" spans="1:15">
      <c r="A24" s="199">
        <v>5107</v>
      </c>
      <c r="B24" s="199" t="s">
        <v>916</v>
      </c>
      <c r="C24" s="200">
        <v>1000</v>
      </c>
      <c r="D24" s="200">
        <v>-822.52</v>
      </c>
      <c r="E24" s="200">
        <v>177.48</v>
      </c>
      <c r="F24" s="200">
        <v>177.48</v>
      </c>
      <c r="G24" s="200">
        <v>177.48</v>
      </c>
      <c r="H24" s="200">
        <v>0</v>
      </c>
      <c r="I24" s="200">
        <v>177.48</v>
      </c>
      <c r="J24" s="200">
        <v>177.48</v>
      </c>
      <c r="K24" s="192">
        <v>0</v>
      </c>
      <c r="L24" s="192">
        <v>177.48</v>
      </c>
      <c r="M24" s="192">
        <v>177.48</v>
      </c>
      <c r="N24" s="192">
        <v>0</v>
      </c>
      <c r="O24" s="192">
        <v>0</v>
      </c>
    </row>
    <row r="25" spans="1:15">
      <c r="A25" s="191" t="s">
        <v>917</v>
      </c>
      <c r="B25" s="191" t="s">
        <v>689</v>
      </c>
      <c r="C25" s="192">
        <v>1000</v>
      </c>
      <c r="D25" s="192">
        <v>-822.52</v>
      </c>
      <c r="E25" s="192">
        <v>177.48</v>
      </c>
      <c r="F25" s="192">
        <v>177.48</v>
      </c>
      <c r="G25" s="192">
        <v>177.48</v>
      </c>
      <c r="H25" s="192">
        <v>0</v>
      </c>
      <c r="I25" s="192">
        <v>177.48</v>
      </c>
      <c r="J25" s="192">
        <v>177.48</v>
      </c>
      <c r="K25" s="192">
        <v>0</v>
      </c>
      <c r="L25" s="192">
        <v>177.48</v>
      </c>
      <c r="M25" s="192">
        <v>177.48</v>
      </c>
      <c r="N25" s="192">
        <v>0</v>
      </c>
      <c r="O25" s="192">
        <v>0</v>
      </c>
    </row>
    <row r="26" spans="1:15">
      <c r="A26" s="199">
        <v>5301</v>
      </c>
      <c r="B26" s="199" t="s">
        <v>918</v>
      </c>
      <c r="C26" s="200">
        <v>600</v>
      </c>
      <c r="D26" s="200">
        <v>-556</v>
      </c>
      <c r="E26" s="200">
        <v>44</v>
      </c>
      <c r="F26" s="200">
        <v>44</v>
      </c>
      <c r="G26" s="200">
        <v>44</v>
      </c>
      <c r="H26" s="200">
        <v>0</v>
      </c>
      <c r="I26" s="200">
        <v>44</v>
      </c>
      <c r="J26" s="200">
        <v>44</v>
      </c>
      <c r="K26" s="192">
        <v>0</v>
      </c>
      <c r="L26" s="192">
        <v>44</v>
      </c>
      <c r="M26" s="192">
        <v>44</v>
      </c>
      <c r="N26" s="192">
        <v>0</v>
      </c>
      <c r="O26" s="192">
        <v>0</v>
      </c>
    </row>
    <row r="27" spans="1:15">
      <c r="A27" s="191" t="s">
        <v>919</v>
      </c>
      <c r="B27" s="191" t="s">
        <v>748</v>
      </c>
      <c r="C27" s="192">
        <v>500</v>
      </c>
      <c r="D27" s="192">
        <v>-500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0</v>
      </c>
      <c r="K27" s="192">
        <v>0</v>
      </c>
      <c r="L27" s="192">
        <v>0</v>
      </c>
      <c r="M27" s="192">
        <v>0</v>
      </c>
      <c r="N27" s="192">
        <v>0</v>
      </c>
      <c r="O27" s="192">
        <v>0</v>
      </c>
    </row>
    <row r="28" spans="1:15">
      <c r="A28" s="191" t="s">
        <v>920</v>
      </c>
      <c r="B28" s="191" t="s">
        <v>690</v>
      </c>
      <c r="C28" s="192">
        <v>100</v>
      </c>
      <c r="D28" s="192">
        <v>-56</v>
      </c>
      <c r="E28" s="192">
        <v>44</v>
      </c>
      <c r="F28" s="192">
        <v>44</v>
      </c>
      <c r="G28" s="192">
        <v>44</v>
      </c>
      <c r="H28" s="192">
        <v>0</v>
      </c>
      <c r="I28" s="192">
        <v>44</v>
      </c>
      <c r="J28" s="192">
        <v>44</v>
      </c>
      <c r="K28" s="192">
        <v>0</v>
      </c>
      <c r="L28" s="192">
        <v>44</v>
      </c>
      <c r="M28" s="192">
        <v>44</v>
      </c>
      <c r="N28" s="192">
        <v>0</v>
      </c>
      <c r="O28" s="192">
        <v>0</v>
      </c>
    </row>
    <row r="29" spans="1:15">
      <c r="A29" s="199">
        <v>5302</v>
      </c>
      <c r="B29" s="199" t="s">
        <v>921</v>
      </c>
      <c r="C29" s="200">
        <v>4900</v>
      </c>
      <c r="D29" s="200">
        <v>-4219.04</v>
      </c>
      <c r="E29" s="200">
        <v>680.96</v>
      </c>
      <c r="F29" s="200">
        <v>680.96</v>
      </c>
      <c r="G29" s="200">
        <v>680.96</v>
      </c>
      <c r="H29" s="200">
        <v>0</v>
      </c>
      <c r="I29" s="200">
        <v>680.96</v>
      </c>
      <c r="J29" s="200">
        <v>680.96</v>
      </c>
      <c r="K29" s="192">
        <v>0</v>
      </c>
      <c r="L29" s="192">
        <v>680.96</v>
      </c>
      <c r="M29" s="192">
        <v>680.96</v>
      </c>
      <c r="N29" s="192">
        <v>0</v>
      </c>
      <c r="O29" s="192">
        <v>0</v>
      </c>
    </row>
    <row r="30" spans="1:15">
      <c r="A30" s="191" t="s">
        <v>922</v>
      </c>
      <c r="B30" s="191" t="s">
        <v>691</v>
      </c>
      <c r="C30" s="192">
        <v>800</v>
      </c>
      <c r="D30" s="192">
        <v>-800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</row>
    <row r="31" spans="1:15">
      <c r="A31" s="191" t="s">
        <v>923</v>
      </c>
      <c r="B31" s="191" t="s">
        <v>692</v>
      </c>
      <c r="C31" s="192">
        <v>1000</v>
      </c>
      <c r="D31" s="192">
        <v>-1000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</row>
    <row r="32" spans="1:15">
      <c r="A32" s="191" t="s">
        <v>924</v>
      </c>
      <c r="B32" s="191" t="s">
        <v>925</v>
      </c>
      <c r="C32" s="192">
        <v>2000</v>
      </c>
      <c r="D32" s="192">
        <v>-1319.04</v>
      </c>
      <c r="E32" s="192">
        <v>680.96</v>
      </c>
      <c r="F32" s="192">
        <v>680.96</v>
      </c>
      <c r="G32" s="192">
        <v>680.96</v>
      </c>
      <c r="H32" s="192">
        <v>0</v>
      </c>
      <c r="I32" s="192">
        <v>680.96</v>
      </c>
      <c r="J32" s="192">
        <v>680.96</v>
      </c>
      <c r="K32" s="192">
        <v>0</v>
      </c>
      <c r="L32" s="192">
        <v>680.96</v>
      </c>
      <c r="M32" s="192">
        <v>680.96</v>
      </c>
      <c r="N32" s="192">
        <v>0</v>
      </c>
      <c r="O32" s="192">
        <v>0</v>
      </c>
    </row>
    <row r="33" spans="1:15">
      <c r="A33" s="191" t="s">
        <v>926</v>
      </c>
      <c r="B33" s="191" t="s">
        <v>927</v>
      </c>
      <c r="C33" s="192">
        <v>500</v>
      </c>
      <c r="D33" s="192">
        <v>-500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</row>
    <row r="34" spans="1:15">
      <c r="A34" s="191" t="s">
        <v>928</v>
      </c>
      <c r="B34" s="191" t="s">
        <v>929</v>
      </c>
      <c r="C34" s="192">
        <v>600</v>
      </c>
      <c r="D34" s="192">
        <v>-600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0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</row>
    <row r="35" spans="1:15">
      <c r="A35" s="199">
        <v>5303</v>
      </c>
      <c r="B35" s="199" t="s">
        <v>930</v>
      </c>
      <c r="C35" s="200">
        <v>10000</v>
      </c>
      <c r="D35" s="200">
        <v>-2400</v>
      </c>
      <c r="E35" s="200">
        <v>7600</v>
      </c>
      <c r="F35" s="200">
        <v>7247.52</v>
      </c>
      <c r="G35" s="200">
        <v>7247.52</v>
      </c>
      <c r="H35" s="200">
        <v>352.48</v>
      </c>
      <c r="I35" s="200">
        <v>7247.52</v>
      </c>
      <c r="J35" s="200">
        <v>7247.52</v>
      </c>
      <c r="K35" s="192">
        <v>352.48</v>
      </c>
      <c r="L35" s="192">
        <v>7247.52</v>
      </c>
      <c r="M35" s="192">
        <v>7247.52</v>
      </c>
      <c r="N35" s="192">
        <v>352.48</v>
      </c>
      <c r="O35" s="192">
        <v>352.48</v>
      </c>
    </row>
    <row r="36" spans="1:15">
      <c r="A36" s="191" t="s">
        <v>931</v>
      </c>
      <c r="B36" s="191" t="s">
        <v>700</v>
      </c>
      <c r="C36" s="192">
        <v>1500</v>
      </c>
      <c r="D36" s="192">
        <v>-900</v>
      </c>
      <c r="E36" s="192">
        <v>600</v>
      </c>
      <c r="F36" s="192">
        <v>484.89</v>
      </c>
      <c r="G36" s="192">
        <v>484.89</v>
      </c>
      <c r="H36" s="192">
        <v>115.11</v>
      </c>
      <c r="I36" s="192">
        <v>484.89</v>
      </c>
      <c r="J36" s="192">
        <v>484.89</v>
      </c>
      <c r="K36" s="192">
        <v>115.11</v>
      </c>
      <c r="L36" s="192">
        <v>484.89</v>
      </c>
      <c r="M36" s="192">
        <v>484.89</v>
      </c>
      <c r="N36" s="192">
        <v>115.11</v>
      </c>
      <c r="O36" s="192">
        <v>115.11</v>
      </c>
    </row>
    <row r="37" spans="1:15">
      <c r="A37" s="191" t="s">
        <v>932</v>
      </c>
      <c r="B37" s="191" t="s">
        <v>933</v>
      </c>
      <c r="C37" s="192">
        <v>1500</v>
      </c>
      <c r="D37" s="192">
        <v>-1500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</row>
    <row r="38" spans="1:15">
      <c r="A38" s="191" t="s">
        <v>934</v>
      </c>
      <c r="B38" s="191" t="s">
        <v>701</v>
      </c>
      <c r="C38" s="192">
        <v>5000</v>
      </c>
      <c r="D38" s="192">
        <v>2000</v>
      </c>
      <c r="E38" s="192">
        <v>7000</v>
      </c>
      <c r="F38" s="192">
        <v>6762.63</v>
      </c>
      <c r="G38" s="192">
        <v>6762.63</v>
      </c>
      <c r="H38" s="192">
        <v>237.37</v>
      </c>
      <c r="I38" s="192">
        <v>6762.63</v>
      </c>
      <c r="J38" s="192">
        <v>6762.63</v>
      </c>
      <c r="K38" s="192">
        <v>237.37</v>
      </c>
      <c r="L38" s="192">
        <v>6762.63</v>
      </c>
      <c r="M38" s="192">
        <v>6762.63</v>
      </c>
      <c r="N38" s="192">
        <v>237.37</v>
      </c>
      <c r="O38" s="192">
        <v>237.37</v>
      </c>
    </row>
    <row r="39" spans="1:15">
      <c r="A39" s="191" t="s">
        <v>935</v>
      </c>
      <c r="B39" s="191" t="s">
        <v>936</v>
      </c>
      <c r="C39" s="192">
        <v>2000</v>
      </c>
      <c r="D39" s="192">
        <v>-2000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</row>
    <row r="40" spans="1:15">
      <c r="A40" s="199">
        <v>5304</v>
      </c>
      <c r="B40" s="199" t="s">
        <v>937</v>
      </c>
      <c r="C40" s="200">
        <v>1100</v>
      </c>
      <c r="D40" s="200">
        <v>-1000</v>
      </c>
      <c r="E40" s="200">
        <v>100</v>
      </c>
      <c r="F40" s="200">
        <v>79</v>
      </c>
      <c r="G40" s="200">
        <v>79</v>
      </c>
      <c r="H40" s="200">
        <v>21</v>
      </c>
      <c r="I40" s="200">
        <v>15</v>
      </c>
      <c r="J40" s="200">
        <v>15</v>
      </c>
      <c r="K40" s="192">
        <v>85</v>
      </c>
      <c r="L40" s="192">
        <v>15</v>
      </c>
      <c r="M40" s="192">
        <v>15</v>
      </c>
      <c r="N40" s="192">
        <v>21</v>
      </c>
      <c r="O40" s="192">
        <v>85</v>
      </c>
    </row>
    <row r="41" spans="1:15">
      <c r="A41" s="191" t="s">
        <v>938</v>
      </c>
      <c r="B41" s="191" t="s">
        <v>508</v>
      </c>
      <c r="C41" s="192">
        <v>100</v>
      </c>
      <c r="D41" s="192">
        <v>-100</v>
      </c>
      <c r="E41" s="192">
        <v>0</v>
      </c>
      <c r="F41" s="192">
        <v>0</v>
      </c>
      <c r="G41" s="192">
        <v>0</v>
      </c>
      <c r="H41" s="192">
        <v>0</v>
      </c>
      <c r="I41" s="192">
        <v>0</v>
      </c>
      <c r="J41" s="192">
        <v>0</v>
      </c>
      <c r="K41" s="192">
        <v>0</v>
      </c>
      <c r="L41" s="192">
        <v>0</v>
      </c>
      <c r="M41" s="192">
        <v>0</v>
      </c>
      <c r="N41" s="192">
        <v>0</v>
      </c>
      <c r="O41" s="192">
        <v>0</v>
      </c>
    </row>
    <row r="42" spans="1:15">
      <c r="A42" s="191" t="s">
        <v>939</v>
      </c>
      <c r="B42" s="191" t="s">
        <v>511</v>
      </c>
      <c r="C42" s="192">
        <v>1000</v>
      </c>
      <c r="D42" s="192">
        <v>-900</v>
      </c>
      <c r="E42" s="192">
        <v>100</v>
      </c>
      <c r="F42" s="192">
        <v>79</v>
      </c>
      <c r="G42" s="192">
        <v>79</v>
      </c>
      <c r="H42" s="192">
        <v>21</v>
      </c>
      <c r="I42" s="192">
        <v>15</v>
      </c>
      <c r="J42" s="192">
        <v>15</v>
      </c>
      <c r="K42" s="192">
        <v>85</v>
      </c>
      <c r="L42" s="192">
        <v>15</v>
      </c>
      <c r="M42" s="192">
        <v>15</v>
      </c>
      <c r="N42" s="192">
        <v>21</v>
      </c>
      <c r="O42" s="192">
        <v>85</v>
      </c>
    </row>
    <row r="43" spans="1:15">
      <c r="A43" s="199">
        <v>5306</v>
      </c>
      <c r="B43" s="199" t="s">
        <v>940</v>
      </c>
      <c r="C43" s="200">
        <v>1000</v>
      </c>
      <c r="D43" s="200">
        <v>-982.7</v>
      </c>
      <c r="E43" s="200">
        <v>17.3</v>
      </c>
      <c r="F43" s="200">
        <v>0</v>
      </c>
      <c r="G43" s="200">
        <v>0</v>
      </c>
      <c r="H43" s="200">
        <v>17.3</v>
      </c>
      <c r="I43" s="200">
        <v>0</v>
      </c>
      <c r="J43" s="200">
        <v>0</v>
      </c>
      <c r="K43" s="192">
        <v>17.3</v>
      </c>
      <c r="L43" s="192">
        <v>0</v>
      </c>
      <c r="M43" s="192">
        <v>0</v>
      </c>
      <c r="N43" s="192">
        <v>17.3</v>
      </c>
      <c r="O43" s="192">
        <v>17.3</v>
      </c>
    </row>
    <row r="44" spans="1:15">
      <c r="A44" s="191" t="s">
        <v>941</v>
      </c>
      <c r="B44" s="191" t="s">
        <v>504</v>
      </c>
      <c r="C44" s="192">
        <v>500</v>
      </c>
      <c r="D44" s="192">
        <v>-500</v>
      </c>
      <c r="E44" s="192">
        <v>0</v>
      </c>
      <c r="F44" s="192">
        <v>0</v>
      </c>
      <c r="G44" s="192">
        <v>0</v>
      </c>
      <c r="H44" s="192">
        <v>0</v>
      </c>
      <c r="I44" s="192">
        <v>0</v>
      </c>
      <c r="J44" s="192">
        <v>0</v>
      </c>
      <c r="K44" s="192">
        <v>0</v>
      </c>
      <c r="L44" s="192">
        <v>0</v>
      </c>
      <c r="M44" s="192">
        <v>0</v>
      </c>
      <c r="N44" s="192">
        <v>0</v>
      </c>
      <c r="O44" s="192">
        <v>0</v>
      </c>
    </row>
    <row r="45" spans="1:15">
      <c r="A45" s="191" t="s">
        <v>942</v>
      </c>
      <c r="B45" s="191" t="s">
        <v>752</v>
      </c>
      <c r="C45" s="192">
        <v>500</v>
      </c>
      <c r="D45" s="192">
        <v>-482.7</v>
      </c>
      <c r="E45" s="192">
        <v>17.3</v>
      </c>
      <c r="F45" s="192">
        <v>0</v>
      </c>
      <c r="G45" s="192">
        <v>0</v>
      </c>
      <c r="H45" s="192">
        <v>17.3</v>
      </c>
      <c r="I45" s="192">
        <v>0</v>
      </c>
      <c r="J45" s="192">
        <v>0</v>
      </c>
      <c r="K45" s="192">
        <v>17.3</v>
      </c>
      <c r="L45" s="192">
        <v>0</v>
      </c>
      <c r="M45" s="192">
        <v>0</v>
      </c>
      <c r="N45" s="192">
        <v>17.3</v>
      </c>
      <c r="O45" s="192">
        <v>17.3</v>
      </c>
    </row>
    <row r="46" spans="1:15">
      <c r="A46" s="199">
        <v>5307</v>
      </c>
      <c r="B46" s="199" t="s">
        <v>943</v>
      </c>
      <c r="C46" s="200">
        <v>3900</v>
      </c>
      <c r="D46" s="200">
        <v>2000</v>
      </c>
      <c r="E46" s="200">
        <v>5900</v>
      </c>
      <c r="F46" s="200">
        <v>1670.41</v>
      </c>
      <c r="G46" s="200">
        <v>1670.41</v>
      </c>
      <c r="H46" s="200">
        <v>4229.59</v>
      </c>
      <c r="I46" s="200">
        <v>179.2</v>
      </c>
      <c r="J46" s="200">
        <v>179.2</v>
      </c>
      <c r="K46" s="192">
        <v>5720.8</v>
      </c>
      <c r="L46" s="192">
        <v>179.2</v>
      </c>
      <c r="M46" s="192">
        <v>179.2</v>
      </c>
      <c r="N46" s="192">
        <v>4229.59</v>
      </c>
      <c r="O46" s="192">
        <v>5720.8</v>
      </c>
    </row>
    <row r="47" spans="1:15">
      <c r="A47" s="191" t="s">
        <v>944</v>
      </c>
      <c r="B47" s="191" t="s">
        <v>945</v>
      </c>
      <c r="C47" s="192">
        <v>1200</v>
      </c>
      <c r="D47" s="192">
        <v>0</v>
      </c>
      <c r="E47" s="192">
        <v>1200</v>
      </c>
      <c r="F47" s="192">
        <v>0</v>
      </c>
      <c r="G47" s="192">
        <v>0</v>
      </c>
      <c r="H47" s="192">
        <v>1200</v>
      </c>
      <c r="I47" s="192">
        <v>0</v>
      </c>
      <c r="J47" s="192">
        <v>0</v>
      </c>
      <c r="K47" s="192">
        <v>1200</v>
      </c>
      <c r="L47" s="192">
        <v>0</v>
      </c>
      <c r="M47" s="192">
        <v>0</v>
      </c>
      <c r="N47" s="192">
        <v>1200</v>
      </c>
      <c r="O47" s="192">
        <v>1200</v>
      </c>
    </row>
    <row r="48" spans="1:15">
      <c r="A48" s="191" t="s">
        <v>946</v>
      </c>
      <c r="B48" s="191" t="s">
        <v>947</v>
      </c>
      <c r="C48" s="192">
        <v>500</v>
      </c>
      <c r="D48" s="192">
        <v>0</v>
      </c>
      <c r="E48" s="192">
        <v>500</v>
      </c>
      <c r="F48" s="192">
        <v>0</v>
      </c>
      <c r="G48" s="192">
        <v>0</v>
      </c>
      <c r="H48" s="192">
        <v>500</v>
      </c>
      <c r="I48" s="192">
        <v>0</v>
      </c>
      <c r="J48" s="192">
        <v>0</v>
      </c>
      <c r="K48" s="192">
        <v>500</v>
      </c>
      <c r="L48" s="192">
        <v>0</v>
      </c>
      <c r="M48" s="192">
        <v>0</v>
      </c>
      <c r="N48" s="192">
        <v>500</v>
      </c>
      <c r="O48" s="192">
        <v>500</v>
      </c>
    </row>
    <row r="49" spans="1:15">
      <c r="A49" s="191" t="s">
        <v>948</v>
      </c>
      <c r="B49" s="201" t="s">
        <v>949</v>
      </c>
      <c r="C49" s="192">
        <v>2200</v>
      </c>
      <c r="D49" s="192">
        <v>2000</v>
      </c>
      <c r="E49" s="192">
        <v>4200</v>
      </c>
      <c r="F49" s="192">
        <v>1670.41</v>
      </c>
      <c r="G49" s="192">
        <v>1670.41</v>
      </c>
      <c r="H49" s="192">
        <v>2529.59</v>
      </c>
      <c r="I49" s="192">
        <v>179.2</v>
      </c>
      <c r="J49" s="192">
        <v>179.2</v>
      </c>
      <c r="K49" s="192">
        <v>4020.8</v>
      </c>
      <c r="L49" s="192">
        <v>179.2</v>
      </c>
      <c r="M49" s="192">
        <v>179.2</v>
      </c>
      <c r="N49" s="192">
        <v>2529.59</v>
      </c>
      <c r="O49" s="192">
        <v>4020.8</v>
      </c>
    </row>
    <row r="50" spans="1:15">
      <c r="A50" s="199">
        <v>5308</v>
      </c>
      <c r="B50" s="199" t="s">
        <v>950</v>
      </c>
      <c r="C50" s="200">
        <v>3100</v>
      </c>
      <c r="D50" s="200">
        <v>2050</v>
      </c>
      <c r="E50" s="200">
        <v>5150</v>
      </c>
      <c r="F50" s="200">
        <v>4483.42</v>
      </c>
      <c r="G50" s="200">
        <v>4483.42</v>
      </c>
      <c r="H50" s="200">
        <v>666.58</v>
      </c>
      <c r="I50" s="200">
        <v>4483.42</v>
      </c>
      <c r="J50" s="200">
        <v>4483.42</v>
      </c>
      <c r="K50" s="192">
        <v>666.58</v>
      </c>
      <c r="L50" s="192">
        <v>4481.6499999999996</v>
      </c>
      <c r="M50" s="192">
        <v>4481.6499999999996</v>
      </c>
      <c r="N50" s="192">
        <v>666.58</v>
      </c>
      <c r="O50" s="192">
        <v>666.58</v>
      </c>
    </row>
    <row r="51" spans="1:15">
      <c r="A51" s="191" t="s">
        <v>951</v>
      </c>
      <c r="B51" s="191" t="s">
        <v>703</v>
      </c>
      <c r="C51" s="192">
        <v>100</v>
      </c>
      <c r="D51" s="192">
        <v>0</v>
      </c>
      <c r="E51" s="192">
        <v>100</v>
      </c>
      <c r="F51" s="192">
        <v>0</v>
      </c>
      <c r="G51" s="192">
        <v>0</v>
      </c>
      <c r="H51" s="192">
        <v>100</v>
      </c>
      <c r="I51" s="192">
        <v>0</v>
      </c>
      <c r="J51" s="192">
        <v>0</v>
      </c>
      <c r="K51" s="192">
        <v>100</v>
      </c>
      <c r="L51" s="192">
        <v>0</v>
      </c>
      <c r="M51" s="192">
        <v>0</v>
      </c>
      <c r="N51" s="192">
        <v>100</v>
      </c>
      <c r="O51" s="192">
        <v>100</v>
      </c>
    </row>
    <row r="52" spans="1:15">
      <c r="A52" s="191" t="s">
        <v>952</v>
      </c>
      <c r="B52" s="191" t="s">
        <v>704</v>
      </c>
      <c r="C52" s="192">
        <v>1500</v>
      </c>
      <c r="D52" s="192">
        <v>2000</v>
      </c>
      <c r="E52" s="192">
        <v>3500</v>
      </c>
      <c r="F52" s="192">
        <v>2968.32</v>
      </c>
      <c r="G52" s="192">
        <v>2968.32</v>
      </c>
      <c r="H52" s="192">
        <v>531.67999999999995</v>
      </c>
      <c r="I52" s="192">
        <v>2968.32</v>
      </c>
      <c r="J52" s="192">
        <v>2968.32</v>
      </c>
      <c r="K52" s="192">
        <v>531.67999999999995</v>
      </c>
      <c r="L52" s="192">
        <v>2968.32</v>
      </c>
      <c r="M52" s="192">
        <v>2968.32</v>
      </c>
      <c r="N52" s="192">
        <v>531.67999999999995</v>
      </c>
      <c r="O52" s="192">
        <v>531.67999999999995</v>
      </c>
    </row>
    <row r="53" spans="1:15">
      <c r="A53" s="191" t="s">
        <v>953</v>
      </c>
      <c r="B53" s="191" t="s">
        <v>705</v>
      </c>
      <c r="C53" s="192">
        <v>500</v>
      </c>
      <c r="D53" s="192">
        <v>-300</v>
      </c>
      <c r="E53" s="192">
        <v>200</v>
      </c>
      <c r="F53" s="192">
        <v>179.23</v>
      </c>
      <c r="G53" s="192">
        <v>179.23</v>
      </c>
      <c r="H53" s="192">
        <v>20.77</v>
      </c>
      <c r="I53" s="192">
        <v>179.23</v>
      </c>
      <c r="J53" s="192">
        <v>179.23</v>
      </c>
      <c r="K53" s="192">
        <v>20.77</v>
      </c>
      <c r="L53" s="192">
        <v>179.23</v>
      </c>
      <c r="M53" s="192">
        <v>179.23</v>
      </c>
      <c r="N53" s="192">
        <v>20.77</v>
      </c>
      <c r="O53" s="192">
        <v>20.77</v>
      </c>
    </row>
    <row r="54" spans="1:15">
      <c r="A54" s="191" t="s">
        <v>954</v>
      </c>
      <c r="B54" s="191" t="s">
        <v>241</v>
      </c>
      <c r="C54" s="192">
        <v>200</v>
      </c>
      <c r="D54" s="192">
        <v>1150</v>
      </c>
      <c r="E54" s="192">
        <v>1350</v>
      </c>
      <c r="F54" s="192">
        <v>1335.87</v>
      </c>
      <c r="G54" s="192">
        <v>1335.87</v>
      </c>
      <c r="H54" s="192">
        <v>14.13</v>
      </c>
      <c r="I54" s="192">
        <v>1335.87</v>
      </c>
      <c r="J54" s="192">
        <v>1335.87</v>
      </c>
      <c r="K54" s="192">
        <v>14.13</v>
      </c>
      <c r="L54" s="192">
        <v>1334.1</v>
      </c>
      <c r="M54" s="192">
        <v>1334.1</v>
      </c>
      <c r="N54" s="192">
        <v>14.13</v>
      </c>
      <c r="O54" s="192">
        <v>14.13</v>
      </c>
    </row>
    <row r="55" spans="1:15">
      <c r="A55" s="191" t="s">
        <v>955</v>
      </c>
      <c r="B55" s="191" t="s">
        <v>956</v>
      </c>
      <c r="C55" s="192">
        <v>800</v>
      </c>
      <c r="D55" s="192">
        <v>-800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2">
        <v>0</v>
      </c>
      <c r="L55" s="192">
        <v>0</v>
      </c>
      <c r="M55" s="192">
        <v>0</v>
      </c>
      <c r="N55" s="192">
        <v>0</v>
      </c>
      <c r="O55" s="192">
        <v>0</v>
      </c>
    </row>
    <row r="56" spans="1:15">
      <c r="A56" s="199">
        <v>5314</v>
      </c>
      <c r="B56" s="199" t="s">
        <v>957</v>
      </c>
      <c r="C56" s="200">
        <v>450</v>
      </c>
      <c r="D56" s="200">
        <v>100</v>
      </c>
      <c r="E56" s="200">
        <v>550</v>
      </c>
      <c r="F56" s="200">
        <v>342.22</v>
      </c>
      <c r="G56" s="200">
        <v>342.22</v>
      </c>
      <c r="H56" s="200">
        <v>207.78</v>
      </c>
      <c r="I56" s="200">
        <v>342.22</v>
      </c>
      <c r="J56" s="200">
        <v>342.22</v>
      </c>
      <c r="K56" s="192">
        <v>207.78</v>
      </c>
      <c r="L56" s="192">
        <v>338.86</v>
      </c>
      <c r="M56" s="192">
        <v>338.86</v>
      </c>
      <c r="N56" s="192">
        <v>207.78</v>
      </c>
      <c r="O56" s="192">
        <v>207.78</v>
      </c>
    </row>
    <row r="57" spans="1:15">
      <c r="A57" s="191" t="s">
        <v>958</v>
      </c>
      <c r="B57" s="191" t="s">
        <v>959</v>
      </c>
      <c r="C57" s="192">
        <v>100</v>
      </c>
      <c r="D57" s="192">
        <v>0</v>
      </c>
      <c r="E57" s="192">
        <v>100</v>
      </c>
      <c r="F57" s="192">
        <v>0</v>
      </c>
      <c r="G57" s="192">
        <v>0</v>
      </c>
      <c r="H57" s="192">
        <v>100</v>
      </c>
      <c r="I57" s="192">
        <v>0</v>
      </c>
      <c r="J57" s="192">
        <v>0</v>
      </c>
      <c r="K57" s="192">
        <v>100</v>
      </c>
      <c r="L57" s="192">
        <v>0</v>
      </c>
      <c r="M57" s="192">
        <v>0</v>
      </c>
      <c r="N57" s="192">
        <v>100</v>
      </c>
      <c r="O57" s="192">
        <v>100</v>
      </c>
    </row>
    <row r="58" spans="1:15">
      <c r="A58" s="191" t="s">
        <v>960</v>
      </c>
      <c r="B58" s="191" t="s">
        <v>707</v>
      </c>
      <c r="C58" s="192">
        <v>100</v>
      </c>
      <c r="D58" s="192">
        <v>195</v>
      </c>
      <c r="E58" s="192">
        <v>295</v>
      </c>
      <c r="F58" s="192">
        <v>290.43</v>
      </c>
      <c r="G58" s="192">
        <v>290.43</v>
      </c>
      <c r="H58" s="192">
        <v>4.57</v>
      </c>
      <c r="I58" s="192">
        <v>290.43</v>
      </c>
      <c r="J58" s="192">
        <v>290.43</v>
      </c>
      <c r="K58" s="192">
        <v>4.57</v>
      </c>
      <c r="L58" s="192">
        <v>287.07</v>
      </c>
      <c r="M58" s="192">
        <v>287.07</v>
      </c>
      <c r="N58" s="192">
        <v>4.57</v>
      </c>
      <c r="O58" s="192">
        <v>4.57</v>
      </c>
    </row>
    <row r="59" spans="1:15">
      <c r="A59" s="191" t="s">
        <v>961</v>
      </c>
      <c r="B59" s="191" t="s">
        <v>708</v>
      </c>
      <c r="C59" s="192">
        <v>250</v>
      </c>
      <c r="D59" s="192">
        <v>-95</v>
      </c>
      <c r="E59" s="192">
        <v>155</v>
      </c>
      <c r="F59" s="192">
        <v>51.79</v>
      </c>
      <c r="G59" s="192">
        <v>51.79</v>
      </c>
      <c r="H59" s="192">
        <v>103.21</v>
      </c>
      <c r="I59" s="192">
        <v>51.79</v>
      </c>
      <c r="J59" s="192">
        <v>51.79</v>
      </c>
      <c r="K59" s="192">
        <v>103.21</v>
      </c>
      <c r="L59" s="192">
        <v>51.79</v>
      </c>
      <c r="M59" s="192">
        <v>51.79</v>
      </c>
      <c r="N59" s="192">
        <v>103.21</v>
      </c>
      <c r="O59" s="192">
        <v>103.21</v>
      </c>
    </row>
    <row r="60" spans="1:15">
      <c r="A60" s="199">
        <v>5702</v>
      </c>
      <c r="B60" s="199" t="s">
        <v>962</v>
      </c>
      <c r="C60" s="200">
        <v>2000</v>
      </c>
      <c r="D60" s="200">
        <v>0</v>
      </c>
      <c r="E60" s="200">
        <v>2000</v>
      </c>
      <c r="F60" s="200">
        <v>1250.55</v>
      </c>
      <c r="G60" s="200">
        <v>1250.55</v>
      </c>
      <c r="H60" s="200">
        <v>749.45</v>
      </c>
      <c r="I60" s="200">
        <v>1250.55</v>
      </c>
      <c r="J60" s="200">
        <v>1250.55</v>
      </c>
      <c r="K60" s="192">
        <v>749.45</v>
      </c>
      <c r="L60" s="192">
        <v>1250.4000000000001</v>
      </c>
      <c r="M60" s="192">
        <v>1250.4000000000001</v>
      </c>
      <c r="N60" s="192">
        <v>749.45</v>
      </c>
      <c r="O60" s="192">
        <v>749.45</v>
      </c>
    </row>
    <row r="61" spans="1:15">
      <c r="A61" s="191" t="s">
        <v>963</v>
      </c>
      <c r="B61" s="191" t="s">
        <v>964</v>
      </c>
      <c r="C61" s="192">
        <v>2000</v>
      </c>
      <c r="D61" s="192">
        <v>0</v>
      </c>
      <c r="E61" s="192">
        <v>2000</v>
      </c>
      <c r="F61" s="192">
        <v>1250.55</v>
      </c>
      <c r="G61" s="192">
        <v>1250.55</v>
      </c>
      <c r="H61" s="192">
        <v>749.45</v>
      </c>
      <c r="I61" s="192">
        <v>1250.55</v>
      </c>
      <c r="J61" s="192">
        <v>1250.55</v>
      </c>
      <c r="K61" s="192">
        <v>749.45</v>
      </c>
      <c r="L61" s="192">
        <v>1250.4000000000001</v>
      </c>
      <c r="M61" s="192">
        <v>1250.4000000000001</v>
      </c>
      <c r="N61" s="192">
        <v>749.45</v>
      </c>
      <c r="O61" s="192">
        <v>749.45</v>
      </c>
    </row>
    <row r="62" spans="1:15">
      <c r="A62" s="199">
        <v>8401</v>
      </c>
      <c r="B62" s="199" t="s">
        <v>965</v>
      </c>
      <c r="C62" s="200">
        <v>3800</v>
      </c>
      <c r="D62" s="200">
        <v>6704.56</v>
      </c>
      <c r="E62" s="200">
        <v>10504.56</v>
      </c>
      <c r="F62" s="200">
        <v>8863.75</v>
      </c>
      <c r="G62" s="200">
        <v>8863.75</v>
      </c>
      <c r="H62" s="200">
        <v>1640.81</v>
      </c>
      <c r="I62" s="200">
        <v>8715.75</v>
      </c>
      <c r="J62" s="200">
        <v>8715.75</v>
      </c>
      <c r="K62" s="192">
        <v>1788.81</v>
      </c>
      <c r="L62" s="192">
        <v>8637.5400000000009</v>
      </c>
      <c r="M62" s="192">
        <v>8637.5400000000009</v>
      </c>
      <c r="N62" s="192">
        <v>1640.81</v>
      </c>
      <c r="O62" s="192">
        <v>1788.81</v>
      </c>
    </row>
    <row r="63" spans="1:15">
      <c r="A63" s="191" t="s">
        <v>966</v>
      </c>
      <c r="B63" s="191" t="s">
        <v>709</v>
      </c>
      <c r="C63" s="192">
        <v>1500</v>
      </c>
      <c r="D63" s="192">
        <v>1500</v>
      </c>
      <c r="E63" s="192">
        <v>3000</v>
      </c>
      <c r="F63" s="192">
        <v>2104.5300000000002</v>
      </c>
      <c r="G63" s="192">
        <v>2104.5300000000002</v>
      </c>
      <c r="H63" s="192">
        <v>895.47</v>
      </c>
      <c r="I63" s="192">
        <v>1956.53</v>
      </c>
      <c r="J63" s="192">
        <v>1956.53</v>
      </c>
      <c r="K63" s="192">
        <v>1043.47</v>
      </c>
      <c r="L63" s="192">
        <v>1956.53</v>
      </c>
      <c r="M63" s="192">
        <v>1956.53</v>
      </c>
      <c r="N63" s="192">
        <v>895.47</v>
      </c>
      <c r="O63" s="192">
        <v>1043.47</v>
      </c>
    </row>
    <row r="64" spans="1:15">
      <c r="A64" s="191" t="s">
        <v>967</v>
      </c>
      <c r="B64" s="191" t="s">
        <v>508</v>
      </c>
      <c r="C64" s="192">
        <v>300</v>
      </c>
      <c r="D64" s="192">
        <v>224</v>
      </c>
      <c r="E64" s="192">
        <v>524</v>
      </c>
      <c r="F64" s="192">
        <v>524</v>
      </c>
      <c r="G64" s="192">
        <v>524</v>
      </c>
      <c r="H64" s="192">
        <v>0</v>
      </c>
      <c r="I64" s="192">
        <v>524</v>
      </c>
      <c r="J64" s="192">
        <v>524</v>
      </c>
      <c r="K64" s="192">
        <v>0</v>
      </c>
      <c r="L64" s="192">
        <v>524</v>
      </c>
      <c r="M64" s="192">
        <v>524</v>
      </c>
      <c r="N64" s="192">
        <v>0</v>
      </c>
      <c r="O64" s="192">
        <v>0</v>
      </c>
    </row>
    <row r="65" spans="1:15">
      <c r="A65" s="191" t="s">
        <v>968</v>
      </c>
      <c r="B65" s="191" t="s">
        <v>710</v>
      </c>
      <c r="C65" s="192">
        <v>1500</v>
      </c>
      <c r="D65" s="192">
        <v>5230.5600000000004</v>
      </c>
      <c r="E65" s="192">
        <v>6730.56</v>
      </c>
      <c r="F65" s="192">
        <v>6235.22</v>
      </c>
      <c r="G65" s="192">
        <v>6235.22</v>
      </c>
      <c r="H65" s="192">
        <v>495.34</v>
      </c>
      <c r="I65" s="192">
        <v>6235.22</v>
      </c>
      <c r="J65" s="192">
        <v>6235.22</v>
      </c>
      <c r="K65" s="192">
        <v>495.34</v>
      </c>
      <c r="L65" s="192">
        <v>6157.01</v>
      </c>
      <c r="M65" s="192">
        <v>6157.01</v>
      </c>
      <c r="N65" s="192">
        <v>495.34</v>
      </c>
      <c r="O65" s="192">
        <v>495.34</v>
      </c>
    </row>
    <row r="66" spans="1:15">
      <c r="A66" s="191" t="s">
        <v>969</v>
      </c>
      <c r="B66" s="191" t="s">
        <v>756</v>
      </c>
      <c r="C66" s="192">
        <v>500</v>
      </c>
      <c r="D66" s="192">
        <v>-250</v>
      </c>
      <c r="E66" s="192">
        <v>250</v>
      </c>
      <c r="F66" s="192">
        <v>0</v>
      </c>
      <c r="G66" s="192">
        <v>0</v>
      </c>
      <c r="H66" s="192">
        <v>250</v>
      </c>
      <c r="I66" s="192">
        <v>0</v>
      </c>
      <c r="J66" s="192">
        <v>0</v>
      </c>
      <c r="K66" s="192">
        <v>250</v>
      </c>
      <c r="L66" s="192">
        <v>0</v>
      </c>
      <c r="M66" s="192">
        <v>0</v>
      </c>
      <c r="N66" s="192">
        <v>250</v>
      </c>
      <c r="O66" s="192">
        <v>250</v>
      </c>
    </row>
    <row r="67" spans="1:15">
      <c r="A67" s="195"/>
      <c r="B67" s="195" t="s">
        <v>970</v>
      </c>
      <c r="C67" s="196">
        <v>433456.14</v>
      </c>
      <c r="D67" s="196">
        <v>43522.720000000001</v>
      </c>
      <c r="E67" s="196">
        <v>476978.86</v>
      </c>
      <c r="F67" s="196">
        <v>438913.16</v>
      </c>
      <c r="G67" s="196">
        <v>438913.16</v>
      </c>
      <c r="H67" s="196">
        <v>38065.699999999997</v>
      </c>
      <c r="I67" s="196">
        <v>438913.16</v>
      </c>
      <c r="J67" s="196">
        <v>438913.16</v>
      </c>
      <c r="K67" s="196">
        <v>38065.699999999997</v>
      </c>
      <c r="L67" s="196">
        <v>431956.35</v>
      </c>
      <c r="M67" s="196">
        <v>431956.35</v>
      </c>
      <c r="N67" s="196">
        <v>38065.699999999997</v>
      </c>
      <c r="O67" s="196">
        <v>38065.699999999997</v>
      </c>
    </row>
    <row r="68" spans="1:15">
      <c r="A68" s="199">
        <v>5101</v>
      </c>
      <c r="B68" s="199" t="s">
        <v>899</v>
      </c>
      <c r="C68" s="200">
        <v>114124</v>
      </c>
      <c r="D68" s="200">
        <v>-2208.9</v>
      </c>
      <c r="E68" s="200">
        <v>111915.1</v>
      </c>
      <c r="F68" s="200">
        <v>111860.63</v>
      </c>
      <c r="G68" s="200">
        <v>111860.63</v>
      </c>
      <c r="H68" s="200">
        <v>54.47</v>
      </c>
      <c r="I68" s="200">
        <v>111860.63</v>
      </c>
      <c r="J68" s="200">
        <v>111860.63</v>
      </c>
      <c r="K68" s="192">
        <v>54.47</v>
      </c>
      <c r="L68" s="192">
        <v>104977.27</v>
      </c>
      <c r="M68" s="192">
        <v>104977.27</v>
      </c>
      <c r="N68" s="192">
        <v>54.47</v>
      </c>
      <c r="O68" s="192">
        <v>54.47</v>
      </c>
    </row>
    <row r="69" spans="1:15">
      <c r="A69" s="191" t="s">
        <v>971</v>
      </c>
      <c r="B69" s="191" t="s">
        <v>901</v>
      </c>
      <c r="C69" s="192">
        <v>113304</v>
      </c>
      <c r="D69" s="192">
        <v>-1388.9</v>
      </c>
      <c r="E69" s="192">
        <v>111915.1</v>
      </c>
      <c r="F69" s="192">
        <v>111860.63</v>
      </c>
      <c r="G69" s="192">
        <v>111860.63</v>
      </c>
      <c r="H69" s="192">
        <v>54.47</v>
      </c>
      <c r="I69" s="192">
        <v>111860.63</v>
      </c>
      <c r="J69" s="192">
        <v>111860.63</v>
      </c>
      <c r="K69" s="192">
        <v>54.47</v>
      </c>
      <c r="L69" s="192">
        <v>104977.27</v>
      </c>
      <c r="M69" s="192">
        <v>104977.27</v>
      </c>
      <c r="N69" s="192">
        <v>54.47</v>
      </c>
      <c r="O69" s="192">
        <v>54.47</v>
      </c>
    </row>
    <row r="70" spans="1:15">
      <c r="A70" s="191" t="s">
        <v>972</v>
      </c>
      <c r="B70" s="191" t="s">
        <v>682</v>
      </c>
      <c r="C70" s="192">
        <v>820</v>
      </c>
      <c r="D70" s="192">
        <v>-820</v>
      </c>
      <c r="E70" s="192">
        <v>0</v>
      </c>
      <c r="F70" s="192">
        <v>0</v>
      </c>
      <c r="G70" s="192">
        <v>0</v>
      </c>
      <c r="H70" s="192">
        <v>0</v>
      </c>
      <c r="I70" s="192">
        <v>0</v>
      </c>
      <c r="J70" s="192">
        <v>0</v>
      </c>
      <c r="K70" s="192">
        <v>0</v>
      </c>
      <c r="L70" s="192">
        <v>0</v>
      </c>
      <c r="M70" s="192">
        <v>0</v>
      </c>
      <c r="N70" s="192">
        <v>0</v>
      </c>
      <c r="O70" s="192">
        <v>0</v>
      </c>
    </row>
    <row r="71" spans="1:15">
      <c r="A71" s="199">
        <v>5102</v>
      </c>
      <c r="B71" s="199" t="s">
        <v>903</v>
      </c>
      <c r="C71" s="200">
        <v>13542</v>
      </c>
      <c r="D71" s="200">
        <v>63.77</v>
      </c>
      <c r="E71" s="200">
        <v>13605.77</v>
      </c>
      <c r="F71" s="200">
        <v>13605.77</v>
      </c>
      <c r="G71" s="200">
        <v>13605.77</v>
      </c>
      <c r="H71" s="200">
        <v>0</v>
      </c>
      <c r="I71" s="200">
        <v>13605.77</v>
      </c>
      <c r="J71" s="200">
        <v>13605.77</v>
      </c>
      <c r="K71" s="192">
        <v>0</v>
      </c>
      <c r="L71" s="192">
        <v>13605.77</v>
      </c>
      <c r="M71" s="192">
        <v>13605.77</v>
      </c>
      <c r="N71" s="192">
        <v>0</v>
      </c>
      <c r="O71" s="192">
        <v>0</v>
      </c>
    </row>
    <row r="72" spans="1:15">
      <c r="A72" s="191" t="s">
        <v>973</v>
      </c>
      <c r="B72" s="191" t="s">
        <v>683</v>
      </c>
      <c r="C72" s="192">
        <v>9442</v>
      </c>
      <c r="D72" s="192">
        <v>55.98</v>
      </c>
      <c r="E72" s="210">
        <v>9497.98</v>
      </c>
      <c r="F72" s="192">
        <v>9497.98</v>
      </c>
      <c r="G72" s="192">
        <v>9497.98</v>
      </c>
      <c r="H72" s="192">
        <v>0</v>
      </c>
      <c r="I72" s="192">
        <v>9497.98</v>
      </c>
      <c r="J72" s="192">
        <v>9497.98</v>
      </c>
      <c r="K72" s="192">
        <v>0</v>
      </c>
      <c r="L72" s="192">
        <v>9497.98</v>
      </c>
      <c r="M72" s="192">
        <v>9497.98</v>
      </c>
      <c r="N72" s="192">
        <v>0</v>
      </c>
      <c r="O72" s="192">
        <v>0</v>
      </c>
    </row>
    <row r="73" spans="1:15">
      <c r="A73" s="191" t="s">
        <v>974</v>
      </c>
      <c r="B73" s="191" t="s">
        <v>684</v>
      </c>
      <c r="C73" s="192">
        <v>4100</v>
      </c>
      <c r="D73" s="192">
        <v>7.79</v>
      </c>
      <c r="E73" s="210">
        <v>4107.79</v>
      </c>
      <c r="F73" s="192">
        <v>4107.79</v>
      </c>
      <c r="G73" s="192">
        <v>4107.79</v>
      </c>
      <c r="H73" s="192">
        <v>0</v>
      </c>
      <c r="I73" s="192">
        <v>4107.79</v>
      </c>
      <c r="J73" s="192">
        <v>4107.79</v>
      </c>
      <c r="K73" s="192">
        <v>0</v>
      </c>
      <c r="L73" s="192">
        <v>4107.79</v>
      </c>
      <c r="M73" s="192">
        <v>4107.79</v>
      </c>
      <c r="N73" s="192">
        <v>0</v>
      </c>
      <c r="O73" s="192">
        <v>0</v>
      </c>
    </row>
    <row r="74" spans="1:15">
      <c r="A74" s="199">
        <v>5105</v>
      </c>
      <c r="B74" s="199" t="s">
        <v>906</v>
      </c>
      <c r="C74" s="200">
        <v>1590</v>
      </c>
      <c r="D74" s="200">
        <v>-875.5</v>
      </c>
      <c r="E74" s="200">
        <v>714.5</v>
      </c>
      <c r="F74" s="200">
        <v>564.5</v>
      </c>
      <c r="G74" s="200">
        <v>564.5</v>
      </c>
      <c r="H74" s="200">
        <v>150</v>
      </c>
      <c r="I74" s="200">
        <v>564.5</v>
      </c>
      <c r="J74" s="200">
        <v>564.5</v>
      </c>
      <c r="K74" s="192">
        <v>150</v>
      </c>
      <c r="L74" s="192">
        <v>564.5</v>
      </c>
      <c r="M74" s="192">
        <v>564.5</v>
      </c>
      <c r="N74" s="192">
        <v>150</v>
      </c>
      <c r="O74" s="192">
        <v>150</v>
      </c>
    </row>
    <row r="75" spans="1:15">
      <c r="A75" s="191" t="s">
        <v>975</v>
      </c>
      <c r="B75" s="191" t="s">
        <v>731</v>
      </c>
      <c r="C75" s="192">
        <v>100</v>
      </c>
      <c r="D75" s="192">
        <v>0</v>
      </c>
      <c r="E75" s="192">
        <v>100</v>
      </c>
      <c r="F75" s="192">
        <v>0</v>
      </c>
      <c r="G75" s="192">
        <v>0</v>
      </c>
      <c r="H75" s="192">
        <v>100</v>
      </c>
      <c r="I75" s="192">
        <v>0</v>
      </c>
      <c r="J75" s="192">
        <v>0</v>
      </c>
      <c r="K75" s="192">
        <v>100</v>
      </c>
      <c r="L75" s="192">
        <v>0</v>
      </c>
      <c r="M75" s="192">
        <v>0</v>
      </c>
      <c r="N75" s="192">
        <v>100</v>
      </c>
      <c r="O75" s="192">
        <v>100</v>
      </c>
    </row>
    <row r="76" spans="1:15">
      <c r="A76" s="191" t="s">
        <v>976</v>
      </c>
      <c r="B76" s="191" t="s">
        <v>685</v>
      </c>
      <c r="C76" s="192">
        <v>50</v>
      </c>
      <c r="D76" s="192">
        <v>0</v>
      </c>
      <c r="E76" s="210">
        <v>50</v>
      </c>
      <c r="F76" s="192">
        <v>0</v>
      </c>
      <c r="G76" s="192">
        <v>0</v>
      </c>
      <c r="H76" s="192">
        <v>50</v>
      </c>
      <c r="I76" s="192">
        <v>0</v>
      </c>
      <c r="J76" s="192">
        <v>0</v>
      </c>
      <c r="K76" s="192">
        <v>50</v>
      </c>
      <c r="L76" s="192">
        <v>0</v>
      </c>
      <c r="M76" s="192">
        <v>0</v>
      </c>
      <c r="N76" s="192">
        <v>50</v>
      </c>
      <c r="O76" s="192">
        <v>50</v>
      </c>
    </row>
    <row r="77" spans="1:15">
      <c r="A77" s="191" t="s">
        <v>977</v>
      </c>
      <c r="B77" s="191" t="s">
        <v>686</v>
      </c>
      <c r="C77" s="192">
        <v>1440</v>
      </c>
      <c r="D77" s="192">
        <v>-875.5</v>
      </c>
      <c r="E77" s="210">
        <v>564.5</v>
      </c>
      <c r="F77" s="192">
        <v>564.5</v>
      </c>
      <c r="G77" s="192">
        <v>564.5</v>
      </c>
      <c r="H77" s="192">
        <v>0</v>
      </c>
      <c r="I77" s="192">
        <v>564.5</v>
      </c>
      <c r="J77" s="192">
        <v>564.5</v>
      </c>
      <c r="K77" s="192">
        <v>0</v>
      </c>
      <c r="L77" s="192">
        <v>564.5</v>
      </c>
      <c r="M77" s="192">
        <v>564.5</v>
      </c>
      <c r="N77" s="192">
        <v>0</v>
      </c>
      <c r="O77" s="192">
        <v>0</v>
      </c>
    </row>
    <row r="78" spans="1:15">
      <c r="A78" s="199">
        <v>5106</v>
      </c>
      <c r="B78" s="199" t="s">
        <v>913</v>
      </c>
      <c r="C78" s="200">
        <v>23208.44</v>
      </c>
      <c r="D78" s="200">
        <v>-284.5</v>
      </c>
      <c r="E78" s="200">
        <v>22923.94</v>
      </c>
      <c r="F78" s="200">
        <v>22418.82</v>
      </c>
      <c r="G78" s="200">
        <v>22418.82</v>
      </c>
      <c r="H78" s="200">
        <v>505.12</v>
      </c>
      <c r="I78" s="200">
        <v>22418.82</v>
      </c>
      <c r="J78" s="200">
        <v>22418.82</v>
      </c>
      <c r="K78" s="192">
        <v>505.12</v>
      </c>
      <c r="L78" s="192">
        <v>22418.82</v>
      </c>
      <c r="M78" s="192">
        <v>22418.82</v>
      </c>
      <c r="N78" s="192">
        <v>505.12</v>
      </c>
      <c r="O78" s="192">
        <v>505.12</v>
      </c>
    </row>
    <row r="79" spans="1:15">
      <c r="A79" s="191" t="s">
        <v>978</v>
      </c>
      <c r="B79" s="191" t="s">
        <v>687</v>
      </c>
      <c r="C79" s="192">
        <v>13766.44</v>
      </c>
      <c r="D79" s="192">
        <v>-168.76</v>
      </c>
      <c r="E79" s="192">
        <v>13597.68</v>
      </c>
      <c r="F79" s="192">
        <v>13097.49</v>
      </c>
      <c r="G79" s="192">
        <v>13097.49</v>
      </c>
      <c r="H79" s="192">
        <v>500.19</v>
      </c>
      <c r="I79" s="192">
        <v>13097.49</v>
      </c>
      <c r="J79" s="192">
        <v>13097.49</v>
      </c>
      <c r="K79" s="192">
        <v>500.19</v>
      </c>
      <c r="L79" s="192">
        <v>13097.49</v>
      </c>
      <c r="M79" s="192">
        <v>13097.49</v>
      </c>
      <c r="N79" s="192">
        <v>500.19</v>
      </c>
      <c r="O79" s="192">
        <v>500.19</v>
      </c>
    </row>
    <row r="80" spans="1:15">
      <c r="A80" s="191" t="s">
        <v>979</v>
      </c>
      <c r="B80" s="191" t="s">
        <v>688</v>
      </c>
      <c r="C80" s="192">
        <v>9442</v>
      </c>
      <c r="D80" s="192">
        <v>-115.74</v>
      </c>
      <c r="E80" s="192">
        <v>9326.26</v>
      </c>
      <c r="F80" s="192">
        <v>9321.33</v>
      </c>
      <c r="G80" s="192">
        <v>9321.33</v>
      </c>
      <c r="H80" s="192">
        <v>4.93</v>
      </c>
      <c r="I80" s="192">
        <v>9321.33</v>
      </c>
      <c r="J80" s="192">
        <v>9321.33</v>
      </c>
      <c r="K80" s="192">
        <v>4.93</v>
      </c>
      <c r="L80" s="192">
        <v>9321.33</v>
      </c>
      <c r="M80" s="192">
        <v>9321.33</v>
      </c>
      <c r="N80" s="192">
        <v>4.93</v>
      </c>
      <c r="O80" s="192">
        <v>4.93</v>
      </c>
    </row>
    <row r="81" spans="1:15">
      <c r="A81" s="199">
        <v>5107</v>
      </c>
      <c r="B81" s="199" t="s">
        <v>916</v>
      </c>
      <c r="C81" s="200">
        <v>100</v>
      </c>
      <c r="D81" s="200">
        <v>0</v>
      </c>
      <c r="E81" s="200">
        <v>100</v>
      </c>
      <c r="F81" s="200">
        <v>0</v>
      </c>
      <c r="G81" s="200">
        <v>0</v>
      </c>
      <c r="H81" s="200">
        <v>100</v>
      </c>
      <c r="I81" s="200">
        <v>0</v>
      </c>
      <c r="J81" s="200">
        <v>0</v>
      </c>
      <c r="K81" s="192">
        <v>100</v>
      </c>
      <c r="L81" s="192">
        <v>0</v>
      </c>
      <c r="M81" s="192">
        <v>0</v>
      </c>
      <c r="N81" s="192">
        <v>100</v>
      </c>
      <c r="O81" s="192">
        <v>100</v>
      </c>
    </row>
    <row r="82" spans="1:15">
      <c r="A82" s="191" t="s">
        <v>980</v>
      </c>
      <c r="B82" s="191" t="s">
        <v>689</v>
      </c>
      <c r="C82" s="192">
        <v>100</v>
      </c>
      <c r="D82" s="192">
        <v>0</v>
      </c>
      <c r="E82" s="192">
        <v>100</v>
      </c>
      <c r="F82" s="192">
        <v>0</v>
      </c>
      <c r="G82" s="192">
        <v>0</v>
      </c>
      <c r="H82" s="192">
        <v>100</v>
      </c>
      <c r="I82" s="192">
        <v>0</v>
      </c>
      <c r="J82" s="192">
        <v>0</v>
      </c>
      <c r="K82" s="192">
        <v>100</v>
      </c>
      <c r="L82" s="192">
        <v>0</v>
      </c>
      <c r="M82" s="192">
        <v>0</v>
      </c>
      <c r="N82" s="192">
        <v>100</v>
      </c>
      <c r="O82" s="192">
        <v>100</v>
      </c>
    </row>
    <row r="83" spans="1:15">
      <c r="A83" s="199">
        <v>5301</v>
      </c>
      <c r="B83" s="199" t="s">
        <v>918</v>
      </c>
      <c r="C83" s="200">
        <v>50</v>
      </c>
      <c r="D83" s="200">
        <v>150</v>
      </c>
      <c r="E83" s="200">
        <v>200</v>
      </c>
      <c r="F83" s="200">
        <v>99.27</v>
      </c>
      <c r="G83" s="200">
        <v>99.27</v>
      </c>
      <c r="H83" s="200">
        <v>100.73</v>
      </c>
      <c r="I83" s="200">
        <v>99.27</v>
      </c>
      <c r="J83" s="200">
        <v>99.27</v>
      </c>
      <c r="K83" s="192">
        <v>100.73</v>
      </c>
      <c r="L83" s="192">
        <v>99.27</v>
      </c>
      <c r="M83" s="192">
        <v>99.27</v>
      </c>
      <c r="N83" s="192">
        <v>100.73</v>
      </c>
      <c r="O83" s="192">
        <v>100.73</v>
      </c>
    </row>
    <row r="84" spans="1:15">
      <c r="A84" s="191" t="s">
        <v>981</v>
      </c>
      <c r="B84" s="191" t="s">
        <v>690</v>
      </c>
      <c r="C84" s="192">
        <v>50</v>
      </c>
      <c r="D84" s="192">
        <v>150</v>
      </c>
      <c r="E84" s="210">
        <v>200</v>
      </c>
      <c r="F84" s="192">
        <v>99.27</v>
      </c>
      <c r="G84" s="192">
        <v>99.27</v>
      </c>
      <c r="H84" s="192">
        <v>100.73</v>
      </c>
      <c r="I84" s="192">
        <v>99.27</v>
      </c>
      <c r="J84" s="192">
        <v>99.27</v>
      </c>
      <c r="K84" s="192">
        <v>100.73</v>
      </c>
      <c r="L84" s="192">
        <v>99.27</v>
      </c>
      <c r="M84" s="192">
        <v>99.27</v>
      </c>
      <c r="N84" s="192">
        <v>100.73</v>
      </c>
      <c r="O84" s="192">
        <v>100.73</v>
      </c>
    </row>
    <row r="85" spans="1:15">
      <c r="A85" s="199">
        <v>5302</v>
      </c>
      <c r="B85" s="199" t="s">
        <v>921</v>
      </c>
      <c r="C85" s="200">
        <v>1200</v>
      </c>
      <c r="D85" s="200">
        <v>-600</v>
      </c>
      <c r="E85" s="200">
        <v>600</v>
      </c>
      <c r="F85" s="200">
        <v>0</v>
      </c>
      <c r="G85" s="200">
        <v>0</v>
      </c>
      <c r="H85" s="200">
        <v>600</v>
      </c>
      <c r="I85" s="200">
        <v>0</v>
      </c>
      <c r="J85" s="200">
        <v>0</v>
      </c>
      <c r="K85" s="192">
        <v>600</v>
      </c>
      <c r="L85" s="192">
        <v>0</v>
      </c>
      <c r="M85" s="192">
        <v>0</v>
      </c>
      <c r="N85" s="192">
        <v>600</v>
      </c>
      <c r="O85" s="192">
        <v>600</v>
      </c>
    </row>
    <row r="86" spans="1:15">
      <c r="A86" s="191" t="s">
        <v>982</v>
      </c>
      <c r="B86" s="191" t="s">
        <v>692</v>
      </c>
      <c r="C86" s="192">
        <v>500</v>
      </c>
      <c r="D86" s="192">
        <v>-300</v>
      </c>
      <c r="E86" s="210">
        <v>200</v>
      </c>
      <c r="F86" s="192">
        <v>0</v>
      </c>
      <c r="G86" s="192">
        <v>0</v>
      </c>
      <c r="H86" s="192">
        <v>200</v>
      </c>
      <c r="I86" s="192">
        <v>0</v>
      </c>
      <c r="J86" s="192">
        <v>0</v>
      </c>
      <c r="K86" s="192">
        <v>200</v>
      </c>
      <c r="L86" s="192">
        <v>0</v>
      </c>
      <c r="M86" s="192">
        <v>0</v>
      </c>
      <c r="N86" s="192">
        <v>200</v>
      </c>
      <c r="O86" s="192">
        <v>200</v>
      </c>
    </row>
    <row r="87" spans="1:15">
      <c r="A87" s="191" t="s">
        <v>983</v>
      </c>
      <c r="B87" s="191" t="s">
        <v>925</v>
      </c>
      <c r="C87" s="192">
        <v>100</v>
      </c>
      <c r="D87" s="192">
        <v>0</v>
      </c>
      <c r="E87" s="192">
        <v>100</v>
      </c>
      <c r="F87" s="192">
        <v>0</v>
      </c>
      <c r="G87" s="192">
        <v>0</v>
      </c>
      <c r="H87" s="192">
        <v>100</v>
      </c>
      <c r="I87" s="192">
        <v>0</v>
      </c>
      <c r="J87" s="192">
        <v>0</v>
      </c>
      <c r="K87" s="192">
        <v>100</v>
      </c>
      <c r="L87" s="192">
        <v>0</v>
      </c>
      <c r="M87" s="192">
        <v>0</v>
      </c>
      <c r="N87" s="192">
        <v>100</v>
      </c>
      <c r="O87" s="192">
        <v>100</v>
      </c>
    </row>
    <row r="88" spans="1:15">
      <c r="A88" s="191" t="s">
        <v>984</v>
      </c>
      <c r="B88" s="191" t="s">
        <v>929</v>
      </c>
      <c r="C88" s="192">
        <v>600</v>
      </c>
      <c r="D88" s="192">
        <v>-300</v>
      </c>
      <c r="E88" s="192">
        <v>300</v>
      </c>
      <c r="F88" s="192">
        <v>0</v>
      </c>
      <c r="G88" s="192">
        <v>0</v>
      </c>
      <c r="H88" s="192">
        <v>300</v>
      </c>
      <c r="I88" s="192">
        <v>0</v>
      </c>
      <c r="J88" s="192">
        <v>0</v>
      </c>
      <c r="K88" s="192">
        <v>300</v>
      </c>
      <c r="L88" s="192">
        <v>0</v>
      </c>
      <c r="M88" s="192">
        <v>0</v>
      </c>
      <c r="N88" s="192">
        <v>300</v>
      </c>
      <c r="O88" s="192">
        <v>300</v>
      </c>
    </row>
    <row r="89" spans="1:15">
      <c r="A89" s="199">
        <v>5303</v>
      </c>
      <c r="B89" s="199" t="s">
        <v>930</v>
      </c>
      <c r="C89" s="200">
        <v>1150</v>
      </c>
      <c r="D89" s="200">
        <v>2506.36</v>
      </c>
      <c r="E89" s="200">
        <v>3656.36</v>
      </c>
      <c r="F89" s="200">
        <v>3311.09</v>
      </c>
      <c r="G89" s="200">
        <v>3311.09</v>
      </c>
      <c r="H89" s="200">
        <v>345.27</v>
      </c>
      <c r="I89" s="200">
        <v>3311.09</v>
      </c>
      <c r="J89" s="200">
        <v>3311.09</v>
      </c>
      <c r="K89" s="192">
        <v>345.27</v>
      </c>
      <c r="L89" s="192">
        <v>3311.09</v>
      </c>
      <c r="M89" s="192">
        <v>3311.09</v>
      </c>
      <c r="N89" s="192">
        <v>345.27</v>
      </c>
      <c r="O89" s="192">
        <v>345.27</v>
      </c>
    </row>
    <row r="90" spans="1:15">
      <c r="A90" s="191" t="s">
        <v>985</v>
      </c>
      <c r="B90" s="191" t="s">
        <v>700</v>
      </c>
      <c r="C90" s="192">
        <v>150</v>
      </c>
      <c r="D90" s="192">
        <v>946.36</v>
      </c>
      <c r="E90" s="210">
        <v>1096.3599999999999</v>
      </c>
      <c r="F90" s="192">
        <v>950.59</v>
      </c>
      <c r="G90" s="192">
        <v>950.59</v>
      </c>
      <c r="H90" s="192">
        <v>145.77000000000001</v>
      </c>
      <c r="I90" s="192">
        <v>950.59</v>
      </c>
      <c r="J90" s="192">
        <v>950.59</v>
      </c>
      <c r="K90" s="192">
        <v>145.77000000000001</v>
      </c>
      <c r="L90" s="192">
        <v>950.59</v>
      </c>
      <c r="M90" s="192">
        <v>950.59</v>
      </c>
      <c r="N90" s="192">
        <v>145.77000000000001</v>
      </c>
      <c r="O90" s="192">
        <v>145.77000000000001</v>
      </c>
    </row>
    <row r="91" spans="1:15">
      <c r="A91" s="191" t="s">
        <v>986</v>
      </c>
      <c r="B91" s="191" t="s">
        <v>701</v>
      </c>
      <c r="C91" s="192">
        <v>1000</v>
      </c>
      <c r="D91" s="192">
        <v>1560</v>
      </c>
      <c r="E91" s="210">
        <v>2560</v>
      </c>
      <c r="F91" s="192">
        <v>2360.5</v>
      </c>
      <c r="G91" s="192">
        <v>2360.5</v>
      </c>
      <c r="H91" s="192">
        <v>199.5</v>
      </c>
      <c r="I91" s="192">
        <v>2360.5</v>
      </c>
      <c r="J91" s="192">
        <v>2360.5</v>
      </c>
      <c r="K91" s="192">
        <v>199.5</v>
      </c>
      <c r="L91" s="192">
        <v>2360.5</v>
      </c>
      <c r="M91" s="192">
        <v>2360.5</v>
      </c>
      <c r="N91" s="192">
        <v>199.5</v>
      </c>
      <c r="O91" s="192">
        <v>199.5</v>
      </c>
    </row>
    <row r="92" spans="1:15">
      <c r="A92" s="199">
        <v>5304</v>
      </c>
      <c r="B92" s="199" t="s">
        <v>937</v>
      </c>
      <c r="C92" s="200">
        <v>100</v>
      </c>
      <c r="D92" s="200">
        <v>0</v>
      </c>
      <c r="E92" s="200">
        <v>100</v>
      </c>
      <c r="F92" s="200">
        <v>0</v>
      </c>
      <c r="G92" s="200">
        <v>0</v>
      </c>
      <c r="H92" s="200">
        <v>100</v>
      </c>
      <c r="I92" s="200">
        <v>0</v>
      </c>
      <c r="J92" s="200">
        <v>0</v>
      </c>
      <c r="K92" s="192">
        <v>100</v>
      </c>
      <c r="L92" s="192">
        <v>0</v>
      </c>
      <c r="M92" s="192">
        <v>0</v>
      </c>
      <c r="N92" s="192">
        <v>100</v>
      </c>
      <c r="O92" s="192">
        <v>100</v>
      </c>
    </row>
    <row r="93" spans="1:15">
      <c r="A93" s="191" t="s">
        <v>987</v>
      </c>
      <c r="B93" s="191" t="s">
        <v>709</v>
      </c>
      <c r="C93" s="192">
        <v>100</v>
      </c>
      <c r="D93" s="192">
        <v>0</v>
      </c>
      <c r="E93" s="192">
        <v>100</v>
      </c>
      <c r="F93" s="192">
        <v>0</v>
      </c>
      <c r="G93" s="192">
        <v>0</v>
      </c>
      <c r="H93" s="192">
        <v>100</v>
      </c>
      <c r="I93" s="192">
        <v>0</v>
      </c>
      <c r="J93" s="192">
        <v>0</v>
      </c>
      <c r="K93" s="192">
        <v>100</v>
      </c>
      <c r="L93" s="192">
        <v>0</v>
      </c>
      <c r="M93" s="192">
        <v>0</v>
      </c>
      <c r="N93" s="192">
        <v>100</v>
      </c>
      <c r="O93" s="192">
        <v>100</v>
      </c>
    </row>
    <row r="94" spans="1:15">
      <c r="A94" s="199">
        <v>5306</v>
      </c>
      <c r="B94" s="199" t="s">
        <v>940</v>
      </c>
      <c r="C94" s="200">
        <v>50</v>
      </c>
      <c r="D94" s="200">
        <v>0</v>
      </c>
      <c r="E94" s="200">
        <v>50</v>
      </c>
      <c r="F94" s="200">
        <v>0</v>
      </c>
      <c r="G94" s="200">
        <v>0</v>
      </c>
      <c r="H94" s="200">
        <v>50</v>
      </c>
      <c r="I94" s="200">
        <v>0</v>
      </c>
      <c r="J94" s="200">
        <v>0</v>
      </c>
      <c r="K94" s="192">
        <v>50</v>
      </c>
      <c r="L94" s="192">
        <v>0</v>
      </c>
      <c r="M94" s="192">
        <v>0</v>
      </c>
      <c r="N94" s="192">
        <v>50</v>
      </c>
      <c r="O94" s="192">
        <v>50</v>
      </c>
    </row>
    <row r="95" spans="1:15">
      <c r="A95" s="191" t="s">
        <v>988</v>
      </c>
      <c r="B95" s="191" t="s">
        <v>752</v>
      </c>
      <c r="C95" s="192">
        <v>50</v>
      </c>
      <c r="D95" s="192">
        <v>0</v>
      </c>
      <c r="E95" s="192">
        <v>50</v>
      </c>
      <c r="F95" s="192">
        <v>0</v>
      </c>
      <c r="G95" s="192">
        <v>0</v>
      </c>
      <c r="H95" s="192">
        <v>50</v>
      </c>
      <c r="I95" s="192">
        <v>0</v>
      </c>
      <c r="J95" s="192">
        <v>0</v>
      </c>
      <c r="K95" s="192">
        <v>50</v>
      </c>
      <c r="L95" s="192">
        <v>0</v>
      </c>
      <c r="M95" s="192">
        <v>0</v>
      </c>
      <c r="N95" s="192">
        <v>50</v>
      </c>
      <c r="O95" s="192">
        <v>50</v>
      </c>
    </row>
    <row r="96" spans="1:15">
      <c r="A96" s="199">
        <v>5307</v>
      </c>
      <c r="B96" s="199" t="s">
        <v>943</v>
      </c>
      <c r="C96" s="200">
        <v>4300</v>
      </c>
      <c r="D96" s="200">
        <v>-300</v>
      </c>
      <c r="E96" s="200">
        <v>4000</v>
      </c>
      <c r="F96" s="200">
        <v>0</v>
      </c>
      <c r="G96" s="200">
        <v>0</v>
      </c>
      <c r="H96" s="200">
        <v>4000</v>
      </c>
      <c r="I96" s="200">
        <v>0</v>
      </c>
      <c r="J96" s="200">
        <v>0</v>
      </c>
      <c r="K96" s="192">
        <v>4000</v>
      </c>
      <c r="L96" s="192">
        <v>0</v>
      </c>
      <c r="M96" s="192">
        <v>0</v>
      </c>
      <c r="N96" s="192">
        <v>4000</v>
      </c>
      <c r="O96" s="192">
        <v>4000</v>
      </c>
    </row>
    <row r="97" spans="1:15">
      <c r="A97" s="191" t="s">
        <v>989</v>
      </c>
      <c r="B97" s="191" t="s">
        <v>945</v>
      </c>
      <c r="C97" s="192">
        <v>4000</v>
      </c>
      <c r="D97" s="192">
        <v>-150</v>
      </c>
      <c r="E97" s="192">
        <v>3850</v>
      </c>
      <c r="F97" s="192">
        <v>0</v>
      </c>
      <c r="G97" s="192">
        <v>0</v>
      </c>
      <c r="H97" s="192">
        <v>3850</v>
      </c>
      <c r="I97" s="192">
        <v>0</v>
      </c>
      <c r="J97" s="192">
        <v>0</v>
      </c>
      <c r="K97" s="192">
        <v>3850</v>
      </c>
      <c r="L97" s="192">
        <v>0</v>
      </c>
      <c r="M97" s="192">
        <v>0</v>
      </c>
      <c r="N97" s="192">
        <v>3850</v>
      </c>
      <c r="O97" s="192">
        <v>3850</v>
      </c>
    </row>
    <row r="98" spans="1:15">
      <c r="A98" s="191" t="s">
        <v>990</v>
      </c>
      <c r="B98" s="191" t="s">
        <v>949</v>
      </c>
      <c r="C98" s="192">
        <v>300</v>
      </c>
      <c r="D98" s="192">
        <v>-150</v>
      </c>
      <c r="E98" s="192">
        <v>150</v>
      </c>
      <c r="F98" s="192">
        <v>0</v>
      </c>
      <c r="G98" s="192">
        <v>0</v>
      </c>
      <c r="H98" s="192">
        <v>150</v>
      </c>
      <c r="I98" s="192">
        <v>0</v>
      </c>
      <c r="J98" s="192">
        <v>0</v>
      </c>
      <c r="K98" s="192">
        <v>150</v>
      </c>
      <c r="L98" s="192">
        <v>0</v>
      </c>
      <c r="M98" s="192">
        <v>0</v>
      </c>
      <c r="N98" s="192">
        <v>150</v>
      </c>
      <c r="O98" s="192">
        <v>150</v>
      </c>
    </row>
    <row r="99" spans="1:15">
      <c r="A99" s="199">
        <v>5314</v>
      </c>
      <c r="B99" s="199" t="s">
        <v>957</v>
      </c>
      <c r="C99" s="200">
        <v>700</v>
      </c>
      <c r="D99" s="200">
        <v>-200</v>
      </c>
      <c r="E99" s="200">
        <v>500</v>
      </c>
      <c r="F99" s="200">
        <v>55.89</v>
      </c>
      <c r="G99" s="200">
        <v>55.89</v>
      </c>
      <c r="H99" s="200">
        <v>444.11</v>
      </c>
      <c r="I99" s="200">
        <v>55.89</v>
      </c>
      <c r="J99" s="200">
        <v>55.89</v>
      </c>
      <c r="K99" s="192">
        <v>444.11</v>
      </c>
      <c r="L99" s="192">
        <v>55.89</v>
      </c>
      <c r="M99" s="192">
        <v>55.89</v>
      </c>
      <c r="N99" s="192">
        <v>444.11</v>
      </c>
      <c r="O99" s="192">
        <v>444.11</v>
      </c>
    </row>
    <row r="100" spans="1:15">
      <c r="A100" s="191" t="s">
        <v>991</v>
      </c>
      <c r="B100" s="191" t="s">
        <v>959</v>
      </c>
      <c r="C100" s="192">
        <v>100</v>
      </c>
      <c r="D100" s="192">
        <v>0</v>
      </c>
      <c r="E100" s="192">
        <v>100</v>
      </c>
      <c r="F100" s="192">
        <v>0</v>
      </c>
      <c r="G100" s="192">
        <v>0</v>
      </c>
      <c r="H100" s="192">
        <v>100</v>
      </c>
      <c r="I100" s="192">
        <v>0</v>
      </c>
      <c r="J100" s="192">
        <v>0</v>
      </c>
      <c r="K100" s="192">
        <v>100</v>
      </c>
      <c r="L100" s="192">
        <v>0</v>
      </c>
      <c r="M100" s="192">
        <v>0</v>
      </c>
      <c r="N100" s="192">
        <v>100</v>
      </c>
      <c r="O100" s="192">
        <v>100</v>
      </c>
    </row>
    <row r="101" spans="1:15">
      <c r="A101" s="191" t="s">
        <v>992</v>
      </c>
      <c r="B101" s="191" t="s">
        <v>707</v>
      </c>
      <c r="C101" s="192">
        <v>100</v>
      </c>
      <c r="D101" s="192">
        <v>0</v>
      </c>
      <c r="E101" s="192">
        <v>100</v>
      </c>
      <c r="F101" s="192">
        <v>0</v>
      </c>
      <c r="G101" s="192">
        <v>0</v>
      </c>
      <c r="H101" s="192">
        <v>100</v>
      </c>
      <c r="I101" s="192">
        <v>0</v>
      </c>
      <c r="J101" s="192">
        <v>0</v>
      </c>
      <c r="K101" s="192">
        <v>100</v>
      </c>
      <c r="L101" s="192">
        <v>0</v>
      </c>
      <c r="M101" s="192">
        <v>0</v>
      </c>
      <c r="N101" s="192">
        <v>100</v>
      </c>
      <c r="O101" s="192">
        <v>100</v>
      </c>
    </row>
    <row r="102" spans="1:15">
      <c r="A102" s="191" t="s">
        <v>993</v>
      </c>
      <c r="B102" s="191" t="s">
        <v>708</v>
      </c>
      <c r="C102" s="192">
        <v>500</v>
      </c>
      <c r="D102" s="192">
        <v>-200</v>
      </c>
      <c r="E102" s="192">
        <v>300</v>
      </c>
      <c r="F102" s="192">
        <v>55.89</v>
      </c>
      <c r="G102" s="192">
        <v>55.89</v>
      </c>
      <c r="H102" s="192">
        <v>244.11</v>
      </c>
      <c r="I102" s="192">
        <v>55.89</v>
      </c>
      <c r="J102" s="192">
        <v>55.89</v>
      </c>
      <c r="K102" s="192">
        <v>244.11</v>
      </c>
      <c r="L102" s="192">
        <v>55.89</v>
      </c>
      <c r="M102" s="192">
        <v>55.89</v>
      </c>
      <c r="N102" s="192">
        <v>244.11</v>
      </c>
      <c r="O102" s="192">
        <v>244.11</v>
      </c>
    </row>
    <row r="103" spans="1:15">
      <c r="A103" s="199">
        <v>5602</v>
      </c>
      <c r="B103" s="199" t="s">
        <v>994</v>
      </c>
      <c r="C103" s="200">
        <v>97286.23</v>
      </c>
      <c r="D103" s="200">
        <v>17889.39</v>
      </c>
      <c r="E103" s="200">
        <v>115175.62</v>
      </c>
      <c r="F103" s="200">
        <v>105617.44</v>
      </c>
      <c r="G103" s="200">
        <v>105617.44</v>
      </c>
      <c r="H103" s="200">
        <v>9558.18</v>
      </c>
      <c r="I103" s="200">
        <v>105617.44</v>
      </c>
      <c r="J103" s="200">
        <v>105617.44</v>
      </c>
      <c r="K103" s="192">
        <v>9558.18</v>
      </c>
      <c r="L103" s="192">
        <v>105617.44</v>
      </c>
      <c r="M103" s="192">
        <v>105617.44</v>
      </c>
      <c r="N103" s="192">
        <v>9558.18</v>
      </c>
      <c r="O103" s="192">
        <v>9558.18</v>
      </c>
    </row>
    <row r="104" spans="1:15">
      <c r="A104" s="191" t="s">
        <v>995</v>
      </c>
      <c r="B104" s="191" t="s">
        <v>996</v>
      </c>
      <c r="C104" s="192">
        <v>335.65</v>
      </c>
      <c r="D104" s="192">
        <v>0</v>
      </c>
      <c r="E104" s="192">
        <v>335.65</v>
      </c>
      <c r="F104" s="192">
        <v>335.65</v>
      </c>
      <c r="G104" s="192">
        <v>335.65</v>
      </c>
      <c r="H104" s="192">
        <v>0</v>
      </c>
      <c r="I104" s="192">
        <v>335.65</v>
      </c>
      <c r="J104" s="192">
        <v>335.65</v>
      </c>
      <c r="K104" s="192">
        <v>0</v>
      </c>
      <c r="L104" s="192">
        <v>335.65</v>
      </c>
      <c r="M104" s="192">
        <v>335.65</v>
      </c>
      <c r="N104" s="192">
        <v>0</v>
      </c>
      <c r="O104" s="192">
        <v>0</v>
      </c>
    </row>
    <row r="105" spans="1:15">
      <c r="A105" s="191" t="s">
        <v>997</v>
      </c>
      <c r="B105" s="191" t="s">
        <v>998</v>
      </c>
      <c r="C105" s="192">
        <v>27781.91</v>
      </c>
      <c r="D105" s="192">
        <v>-11.31</v>
      </c>
      <c r="E105" s="192">
        <v>27770.6</v>
      </c>
      <c r="F105" s="192">
        <v>27770.6</v>
      </c>
      <c r="G105" s="192">
        <v>27770.6</v>
      </c>
      <c r="H105" s="192">
        <v>0</v>
      </c>
      <c r="I105" s="192">
        <v>27770.6</v>
      </c>
      <c r="J105" s="192">
        <v>27770.6</v>
      </c>
      <c r="K105" s="192">
        <v>0</v>
      </c>
      <c r="L105" s="192">
        <v>27770.6</v>
      </c>
      <c r="M105" s="192">
        <v>27770.6</v>
      </c>
      <c r="N105" s="192">
        <v>0</v>
      </c>
      <c r="O105" s="192">
        <v>0</v>
      </c>
    </row>
    <row r="106" spans="1:15">
      <c r="A106" s="191" t="s">
        <v>999</v>
      </c>
      <c r="B106" s="191" t="s">
        <v>1000</v>
      </c>
      <c r="C106" s="192">
        <v>2576.4699999999998</v>
      </c>
      <c r="D106" s="192">
        <v>765.52</v>
      </c>
      <c r="E106" s="192">
        <v>3341.99</v>
      </c>
      <c r="F106" s="192">
        <v>2576.4699999999998</v>
      </c>
      <c r="G106" s="192">
        <v>2576.4699999999998</v>
      </c>
      <c r="H106" s="192">
        <v>765.52</v>
      </c>
      <c r="I106" s="192">
        <v>2576.4699999999998</v>
      </c>
      <c r="J106" s="192">
        <v>2576.4699999999998</v>
      </c>
      <c r="K106" s="192">
        <v>765.52</v>
      </c>
      <c r="L106" s="192">
        <v>2576.4699999999998</v>
      </c>
      <c r="M106" s="192">
        <v>2576.4699999999998</v>
      </c>
      <c r="N106" s="192">
        <v>765.52</v>
      </c>
      <c r="O106" s="192">
        <v>765.52</v>
      </c>
    </row>
    <row r="107" spans="1:15">
      <c r="A107" s="191" t="s">
        <v>1001</v>
      </c>
      <c r="B107" s="191" t="s">
        <v>1002</v>
      </c>
      <c r="C107" s="192">
        <v>46713.74</v>
      </c>
      <c r="D107" s="192">
        <v>0</v>
      </c>
      <c r="E107" s="192">
        <v>46713.74</v>
      </c>
      <c r="F107" s="192">
        <v>46713.74</v>
      </c>
      <c r="G107" s="192">
        <v>46713.74</v>
      </c>
      <c r="H107" s="192">
        <v>0</v>
      </c>
      <c r="I107" s="192">
        <v>46713.74</v>
      </c>
      <c r="J107" s="192">
        <v>46713.74</v>
      </c>
      <c r="K107" s="192">
        <v>0</v>
      </c>
      <c r="L107" s="192">
        <v>46713.74</v>
      </c>
      <c r="M107" s="192">
        <v>46713.74</v>
      </c>
      <c r="N107" s="192">
        <v>0</v>
      </c>
      <c r="O107" s="192">
        <v>0</v>
      </c>
    </row>
    <row r="108" spans="1:15">
      <c r="A108" s="191" t="s">
        <v>1003</v>
      </c>
      <c r="B108" s="201" t="s">
        <v>1004</v>
      </c>
      <c r="C108" s="192">
        <v>9759.1200000000008</v>
      </c>
      <c r="D108" s="192">
        <v>6135.18</v>
      </c>
      <c r="E108" s="192">
        <v>15894.3</v>
      </c>
      <c r="F108" s="192">
        <v>15894.3</v>
      </c>
      <c r="G108" s="192">
        <v>15894.3</v>
      </c>
      <c r="H108" s="192">
        <v>0</v>
      </c>
      <c r="I108" s="192">
        <v>15894.3</v>
      </c>
      <c r="J108" s="192">
        <v>15894.3</v>
      </c>
      <c r="K108" s="192">
        <v>0</v>
      </c>
      <c r="L108" s="192">
        <v>15894.3</v>
      </c>
      <c r="M108" s="192">
        <v>15894.3</v>
      </c>
      <c r="N108" s="192">
        <v>0</v>
      </c>
      <c r="O108" s="192">
        <v>0</v>
      </c>
    </row>
    <row r="109" spans="1:15">
      <c r="A109" s="191" t="s">
        <v>1005</v>
      </c>
      <c r="B109" s="191" t="s">
        <v>1006</v>
      </c>
      <c r="C109" s="192">
        <v>10119.34</v>
      </c>
      <c r="D109" s="192">
        <v>0</v>
      </c>
      <c r="E109" s="192">
        <v>10119.34</v>
      </c>
      <c r="F109" s="192">
        <v>10119.34</v>
      </c>
      <c r="G109" s="192">
        <v>10119.34</v>
      </c>
      <c r="H109" s="192">
        <v>0</v>
      </c>
      <c r="I109" s="192">
        <v>10119.34</v>
      </c>
      <c r="J109" s="192">
        <v>10119.34</v>
      </c>
      <c r="K109" s="192">
        <v>0</v>
      </c>
      <c r="L109" s="192">
        <v>10119.34</v>
      </c>
      <c r="M109" s="192">
        <v>10119.34</v>
      </c>
      <c r="N109" s="192">
        <v>0</v>
      </c>
      <c r="O109" s="192">
        <v>0</v>
      </c>
    </row>
    <row r="110" spans="1:15">
      <c r="A110" s="191" t="s">
        <v>1007</v>
      </c>
      <c r="B110" s="191" t="s">
        <v>1008</v>
      </c>
      <c r="C110" s="192">
        <v>0</v>
      </c>
      <c r="D110" s="192">
        <v>11000</v>
      </c>
      <c r="E110" s="192">
        <v>11000</v>
      </c>
      <c r="F110" s="192">
        <v>2207.34</v>
      </c>
      <c r="G110" s="192">
        <v>2207.34</v>
      </c>
      <c r="H110" s="192">
        <v>8792.66</v>
      </c>
      <c r="I110" s="192">
        <v>2207.34</v>
      </c>
      <c r="J110" s="192">
        <v>2207.34</v>
      </c>
      <c r="K110" s="192">
        <v>8792.66</v>
      </c>
      <c r="L110" s="192">
        <v>2207.34</v>
      </c>
      <c r="M110" s="192">
        <v>2207.34</v>
      </c>
      <c r="N110" s="192">
        <v>8792.66</v>
      </c>
      <c r="O110" s="192">
        <v>8792.66</v>
      </c>
    </row>
    <row r="111" spans="1:15">
      <c r="A111" s="199">
        <v>5702</v>
      </c>
      <c r="B111" s="199" t="s">
        <v>962</v>
      </c>
      <c r="C111" s="200">
        <v>41500</v>
      </c>
      <c r="D111" s="200">
        <v>0</v>
      </c>
      <c r="E111" s="200">
        <v>41500</v>
      </c>
      <c r="F111" s="200">
        <v>35199.22</v>
      </c>
      <c r="G111" s="200">
        <v>35199.22</v>
      </c>
      <c r="H111" s="200">
        <v>6300.78</v>
      </c>
      <c r="I111" s="200">
        <v>35199.22</v>
      </c>
      <c r="J111" s="200">
        <v>35199.22</v>
      </c>
      <c r="K111" s="192">
        <v>6300.78</v>
      </c>
      <c r="L111" s="192">
        <v>35139.949999999997</v>
      </c>
      <c r="M111" s="192">
        <v>35139.949999999997</v>
      </c>
      <c r="N111" s="192">
        <v>6300.78</v>
      </c>
      <c r="O111" s="192">
        <v>6300.78</v>
      </c>
    </row>
    <row r="112" spans="1:15">
      <c r="A112" s="191" t="s">
        <v>1009</v>
      </c>
      <c r="B112" s="191" t="s">
        <v>964</v>
      </c>
      <c r="C112" s="192">
        <v>800</v>
      </c>
      <c r="D112" s="192">
        <v>0</v>
      </c>
      <c r="E112" s="192">
        <v>800</v>
      </c>
      <c r="F112" s="192">
        <v>422</v>
      </c>
      <c r="G112" s="192">
        <v>422</v>
      </c>
      <c r="H112" s="192">
        <v>378</v>
      </c>
      <c r="I112" s="192">
        <v>422</v>
      </c>
      <c r="J112" s="192">
        <v>422</v>
      </c>
      <c r="K112" s="192">
        <v>378</v>
      </c>
      <c r="L112" s="192">
        <v>421.3</v>
      </c>
      <c r="M112" s="192">
        <v>421.3</v>
      </c>
      <c r="N112" s="192">
        <v>378</v>
      </c>
      <c r="O112" s="192">
        <v>378</v>
      </c>
    </row>
    <row r="113" spans="1:15">
      <c r="A113" s="191" t="s">
        <v>1010</v>
      </c>
      <c r="B113" s="191" t="s">
        <v>1011</v>
      </c>
      <c r="C113" s="192">
        <v>2700</v>
      </c>
      <c r="D113" s="192">
        <v>0</v>
      </c>
      <c r="E113" s="192">
        <v>2700</v>
      </c>
      <c r="F113" s="192">
        <v>1351.78</v>
      </c>
      <c r="G113" s="192">
        <v>1351.78</v>
      </c>
      <c r="H113" s="192">
        <v>1348.22</v>
      </c>
      <c r="I113" s="192">
        <v>1351.78</v>
      </c>
      <c r="J113" s="192">
        <v>1351.78</v>
      </c>
      <c r="K113" s="192">
        <v>1348.22</v>
      </c>
      <c r="L113" s="192">
        <v>1351.78</v>
      </c>
      <c r="M113" s="192">
        <v>1351.78</v>
      </c>
      <c r="N113" s="192">
        <v>1348.22</v>
      </c>
      <c r="O113" s="192">
        <v>1348.22</v>
      </c>
    </row>
    <row r="114" spans="1:15">
      <c r="A114" s="191" t="s">
        <v>1012</v>
      </c>
      <c r="B114" s="191" t="s">
        <v>1013</v>
      </c>
      <c r="C114" s="192">
        <v>38000</v>
      </c>
      <c r="D114" s="192">
        <v>0</v>
      </c>
      <c r="E114" s="192">
        <v>38000</v>
      </c>
      <c r="F114" s="192">
        <v>33425.440000000002</v>
      </c>
      <c r="G114" s="192">
        <v>33425.440000000002</v>
      </c>
      <c r="H114" s="192">
        <v>4574.5600000000004</v>
      </c>
      <c r="I114" s="192">
        <v>33425.440000000002</v>
      </c>
      <c r="J114" s="192">
        <v>33425.440000000002</v>
      </c>
      <c r="K114" s="192">
        <v>4574.5600000000004</v>
      </c>
      <c r="L114" s="192">
        <v>33366.870000000003</v>
      </c>
      <c r="M114" s="192">
        <v>33366.870000000003</v>
      </c>
      <c r="N114" s="192">
        <v>4574.5600000000004</v>
      </c>
      <c r="O114" s="192">
        <v>4574.5600000000004</v>
      </c>
    </row>
    <row r="115" spans="1:15">
      <c r="A115" s="199">
        <v>8401</v>
      </c>
      <c r="B115" s="199" t="s">
        <v>965</v>
      </c>
      <c r="C115" s="200">
        <v>2100</v>
      </c>
      <c r="D115" s="200">
        <v>400</v>
      </c>
      <c r="E115" s="200">
        <v>2500</v>
      </c>
      <c r="F115" s="200">
        <v>1660.84</v>
      </c>
      <c r="G115" s="200">
        <v>1660.84</v>
      </c>
      <c r="H115" s="200">
        <v>839.16</v>
      </c>
      <c r="I115" s="200">
        <v>1660.84</v>
      </c>
      <c r="J115" s="200">
        <v>1660.84</v>
      </c>
      <c r="K115" s="192">
        <v>839.16</v>
      </c>
      <c r="L115" s="192">
        <v>1646.66</v>
      </c>
      <c r="M115" s="192">
        <v>1646.66</v>
      </c>
      <c r="N115" s="192">
        <v>839.16</v>
      </c>
      <c r="O115" s="192">
        <v>839.16</v>
      </c>
    </row>
    <row r="116" spans="1:15">
      <c r="A116" s="191" t="s">
        <v>1014</v>
      </c>
      <c r="B116" s="191" t="s">
        <v>709</v>
      </c>
      <c r="C116" s="192">
        <v>800</v>
      </c>
      <c r="D116" s="192">
        <v>400</v>
      </c>
      <c r="E116" s="192">
        <v>1200</v>
      </c>
      <c r="F116" s="192">
        <v>810.2</v>
      </c>
      <c r="G116" s="192">
        <v>810.2</v>
      </c>
      <c r="H116" s="192">
        <v>389.8</v>
      </c>
      <c r="I116" s="192">
        <v>810.2</v>
      </c>
      <c r="J116" s="192">
        <v>810.2</v>
      </c>
      <c r="K116" s="192">
        <v>389.8</v>
      </c>
      <c r="L116" s="192">
        <v>796.02</v>
      </c>
      <c r="M116" s="192">
        <v>796.02</v>
      </c>
      <c r="N116" s="192">
        <v>389.8</v>
      </c>
      <c r="O116" s="192">
        <v>389.8</v>
      </c>
    </row>
    <row r="117" spans="1:15">
      <c r="A117" s="191" t="s">
        <v>1015</v>
      </c>
      <c r="B117" s="191" t="s">
        <v>508</v>
      </c>
      <c r="C117" s="192">
        <v>100</v>
      </c>
      <c r="D117" s="192">
        <v>0</v>
      </c>
      <c r="E117" s="192">
        <v>100</v>
      </c>
      <c r="F117" s="192">
        <v>0</v>
      </c>
      <c r="G117" s="192">
        <v>0</v>
      </c>
      <c r="H117" s="192">
        <v>100</v>
      </c>
      <c r="I117" s="192">
        <v>0</v>
      </c>
      <c r="J117" s="192">
        <v>0</v>
      </c>
      <c r="K117" s="192">
        <v>100</v>
      </c>
      <c r="L117" s="192">
        <v>0</v>
      </c>
      <c r="M117" s="192">
        <v>0</v>
      </c>
      <c r="N117" s="192">
        <v>100</v>
      </c>
      <c r="O117" s="192">
        <v>100</v>
      </c>
    </row>
    <row r="118" spans="1:15">
      <c r="A118" s="191" t="s">
        <v>1016</v>
      </c>
      <c r="B118" s="191" t="s">
        <v>710</v>
      </c>
      <c r="C118" s="192">
        <v>1200</v>
      </c>
      <c r="D118" s="192">
        <v>0</v>
      </c>
      <c r="E118" s="192">
        <v>1200</v>
      </c>
      <c r="F118" s="192">
        <v>850.64</v>
      </c>
      <c r="G118" s="192">
        <v>850.64</v>
      </c>
      <c r="H118" s="192">
        <v>349.36</v>
      </c>
      <c r="I118" s="192">
        <v>850.64</v>
      </c>
      <c r="J118" s="192">
        <v>850.64</v>
      </c>
      <c r="K118" s="192">
        <v>349.36</v>
      </c>
      <c r="L118" s="192">
        <v>850.64</v>
      </c>
      <c r="M118" s="192">
        <v>850.64</v>
      </c>
      <c r="N118" s="192">
        <v>349.36</v>
      </c>
      <c r="O118" s="192">
        <v>349.36</v>
      </c>
    </row>
    <row r="119" spans="1:15">
      <c r="A119" s="199">
        <v>9602</v>
      </c>
      <c r="B119" s="199" t="s">
        <v>1017</v>
      </c>
      <c r="C119" s="200">
        <v>132455.47</v>
      </c>
      <c r="D119" s="200">
        <v>26982.1</v>
      </c>
      <c r="E119" s="200">
        <v>159437.57</v>
      </c>
      <c r="F119" s="200">
        <v>144519.69</v>
      </c>
      <c r="G119" s="200">
        <v>144519.69</v>
      </c>
      <c r="H119" s="200">
        <v>14917.88</v>
      </c>
      <c r="I119" s="200">
        <v>144519.69</v>
      </c>
      <c r="J119" s="200">
        <v>144519.69</v>
      </c>
      <c r="K119" s="192">
        <v>14917.88</v>
      </c>
      <c r="L119" s="192">
        <v>144519.69</v>
      </c>
      <c r="M119" s="192">
        <v>144519.69</v>
      </c>
      <c r="N119" s="192">
        <v>14917.88</v>
      </c>
      <c r="O119" s="192">
        <v>14917.88</v>
      </c>
    </row>
    <row r="120" spans="1:15">
      <c r="A120" s="191" t="s">
        <v>1018</v>
      </c>
      <c r="B120" s="191" t="s">
        <v>1019</v>
      </c>
      <c r="C120" s="192">
        <v>9994.0499999999993</v>
      </c>
      <c r="D120" s="192">
        <v>0</v>
      </c>
      <c r="E120" s="192">
        <v>9994.0499999999993</v>
      </c>
      <c r="F120" s="192">
        <v>9994.0499999999993</v>
      </c>
      <c r="G120" s="192">
        <v>9994.0499999999993</v>
      </c>
      <c r="H120" s="192">
        <v>0</v>
      </c>
      <c r="I120" s="192">
        <v>9994.0499999999993</v>
      </c>
      <c r="J120" s="192">
        <v>9994.0499999999993</v>
      </c>
      <c r="K120" s="192">
        <v>0</v>
      </c>
      <c r="L120" s="192">
        <v>9994.0499999999993</v>
      </c>
      <c r="M120" s="192">
        <v>9994.0499999999993</v>
      </c>
      <c r="N120" s="192">
        <v>0</v>
      </c>
      <c r="O120" s="192">
        <v>0</v>
      </c>
    </row>
    <row r="121" spans="1:15">
      <c r="A121" s="191" t="s">
        <v>1020</v>
      </c>
      <c r="B121" s="201" t="s">
        <v>1021</v>
      </c>
      <c r="C121" s="192">
        <v>22180.86</v>
      </c>
      <c r="D121" s="192">
        <v>11.31</v>
      </c>
      <c r="E121" s="192">
        <v>22192.17</v>
      </c>
      <c r="F121" s="192">
        <v>22192.17</v>
      </c>
      <c r="G121" s="192">
        <v>22192.17</v>
      </c>
      <c r="H121" s="192">
        <v>0</v>
      </c>
      <c r="I121" s="192">
        <v>22192.17</v>
      </c>
      <c r="J121" s="192">
        <v>22192.17</v>
      </c>
      <c r="K121" s="192">
        <v>0</v>
      </c>
      <c r="L121" s="192">
        <v>22192.17</v>
      </c>
      <c r="M121" s="192">
        <v>22192.17</v>
      </c>
      <c r="N121" s="192">
        <v>0</v>
      </c>
      <c r="O121" s="192">
        <v>0</v>
      </c>
    </row>
    <row r="122" spans="1:15">
      <c r="A122" s="191" t="s">
        <v>1022</v>
      </c>
      <c r="B122" s="191" t="s">
        <v>1023</v>
      </c>
      <c r="C122" s="192">
        <v>11500.9</v>
      </c>
      <c r="D122" s="192">
        <v>0</v>
      </c>
      <c r="E122" s="192">
        <v>11500.9</v>
      </c>
      <c r="F122" s="192">
        <v>11500.9</v>
      </c>
      <c r="G122" s="192">
        <v>11500.9</v>
      </c>
      <c r="H122" s="192">
        <v>0</v>
      </c>
      <c r="I122" s="192">
        <v>11500.9</v>
      </c>
      <c r="J122" s="192">
        <v>11500.9</v>
      </c>
      <c r="K122" s="192">
        <v>0</v>
      </c>
      <c r="L122" s="192">
        <v>11500.9</v>
      </c>
      <c r="M122" s="192">
        <v>11500.9</v>
      </c>
      <c r="N122" s="192">
        <v>0</v>
      </c>
      <c r="O122" s="192">
        <v>0</v>
      </c>
    </row>
    <row r="123" spans="1:15">
      <c r="A123" s="191" t="s">
        <v>1024</v>
      </c>
      <c r="B123" s="191" t="s">
        <v>1025</v>
      </c>
      <c r="C123" s="192">
        <v>65625.22</v>
      </c>
      <c r="D123" s="192">
        <v>0</v>
      </c>
      <c r="E123" s="192">
        <v>65625.22</v>
      </c>
      <c r="F123" s="192">
        <v>65625.22</v>
      </c>
      <c r="G123" s="192">
        <v>65625.22</v>
      </c>
      <c r="H123" s="192">
        <v>0</v>
      </c>
      <c r="I123" s="192">
        <v>65625.22</v>
      </c>
      <c r="J123" s="192">
        <v>65625.22</v>
      </c>
      <c r="K123" s="192">
        <v>0</v>
      </c>
      <c r="L123" s="192">
        <v>65625.22</v>
      </c>
      <c r="M123" s="192">
        <v>65625.22</v>
      </c>
      <c r="N123" s="192">
        <v>0</v>
      </c>
      <c r="O123" s="192">
        <v>0</v>
      </c>
    </row>
    <row r="124" spans="1:15">
      <c r="A124" s="191" t="s">
        <v>1026</v>
      </c>
      <c r="B124" s="191" t="s">
        <v>1027</v>
      </c>
      <c r="C124" s="192">
        <v>11367.42</v>
      </c>
      <c r="D124" s="192">
        <v>7146.24</v>
      </c>
      <c r="E124" s="192">
        <v>18513.66</v>
      </c>
      <c r="F124" s="192">
        <v>18513.66</v>
      </c>
      <c r="G124" s="192">
        <v>18513.66</v>
      </c>
      <c r="H124" s="192">
        <v>0</v>
      </c>
      <c r="I124" s="192">
        <v>18513.66</v>
      </c>
      <c r="J124" s="192">
        <v>18513.66</v>
      </c>
      <c r="K124" s="192">
        <v>0</v>
      </c>
      <c r="L124" s="192">
        <v>18513.66</v>
      </c>
      <c r="M124" s="192">
        <v>18513.66</v>
      </c>
      <c r="N124" s="192">
        <v>0</v>
      </c>
      <c r="O124" s="192">
        <v>0</v>
      </c>
    </row>
    <row r="125" spans="1:15">
      <c r="A125" s="191" t="s">
        <v>1028</v>
      </c>
      <c r="B125" s="191" t="s">
        <v>1029</v>
      </c>
      <c r="C125" s="192">
        <v>11787.02</v>
      </c>
      <c r="D125" s="192">
        <v>0</v>
      </c>
      <c r="E125" s="192">
        <v>11787.02</v>
      </c>
      <c r="F125" s="192">
        <v>11787.02</v>
      </c>
      <c r="G125" s="192">
        <v>11787.02</v>
      </c>
      <c r="H125" s="192">
        <v>0</v>
      </c>
      <c r="I125" s="192">
        <v>11787.02</v>
      </c>
      <c r="J125" s="192">
        <v>11787.02</v>
      </c>
      <c r="K125" s="192">
        <v>0</v>
      </c>
      <c r="L125" s="192">
        <v>11787.02</v>
      </c>
      <c r="M125" s="192">
        <v>11787.02</v>
      </c>
      <c r="N125" s="192">
        <v>0</v>
      </c>
      <c r="O125" s="192">
        <v>0</v>
      </c>
    </row>
    <row r="126" spans="1:15">
      <c r="A126" s="191" t="s">
        <v>1030</v>
      </c>
      <c r="B126" s="191" t="s">
        <v>1031</v>
      </c>
      <c r="C126" s="192">
        <v>0</v>
      </c>
      <c r="D126" s="192">
        <v>19824.55</v>
      </c>
      <c r="E126" s="192">
        <v>19824.55</v>
      </c>
      <c r="F126" s="192">
        <v>4906.67</v>
      </c>
      <c r="G126" s="192">
        <v>4906.67</v>
      </c>
      <c r="H126" s="192">
        <v>14917.88</v>
      </c>
      <c r="I126" s="192">
        <v>4906.67</v>
      </c>
      <c r="J126" s="192">
        <v>4906.67</v>
      </c>
      <c r="K126" s="192">
        <v>14917.88</v>
      </c>
      <c r="L126" s="192">
        <v>4906.67</v>
      </c>
      <c r="M126" s="192">
        <v>4906.67</v>
      </c>
      <c r="N126" s="192">
        <v>14917.88</v>
      </c>
      <c r="O126" s="192">
        <v>14917.88</v>
      </c>
    </row>
    <row r="127" spans="1:15">
      <c r="A127" s="193"/>
      <c r="B127" s="193" t="s">
        <v>1032</v>
      </c>
      <c r="C127" s="194">
        <v>121700</v>
      </c>
      <c r="D127" s="194">
        <v>-30505.87</v>
      </c>
      <c r="E127" s="194">
        <v>91194.13</v>
      </c>
      <c r="F127" s="194">
        <v>69212.81</v>
      </c>
      <c r="G127" s="194">
        <v>69212.81</v>
      </c>
      <c r="H127" s="194">
        <v>21981.32</v>
      </c>
      <c r="I127" s="194">
        <v>69212.81</v>
      </c>
      <c r="J127" s="194">
        <v>69212.81</v>
      </c>
      <c r="K127" s="194">
        <v>21981.32</v>
      </c>
      <c r="L127" s="194">
        <v>69165.960000000006</v>
      </c>
      <c r="M127" s="194">
        <v>69165.960000000006</v>
      </c>
      <c r="N127" s="194">
        <v>21981.32</v>
      </c>
      <c r="O127" s="194">
        <v>21981.32</v>
      </c>
    </row>
    <row r="128" spans="1:15">
      <c r="A128" s="195"/>
      <c r="B128" s="195" t="s">
        <v>1033</v>
      </c>
      <c r="C128" s="196">
        <v>121700</v>
      </c>
      <c r="D128" s="196">
        <v>-30505.87</v>
      </c>
      <c r="E128" s="196">
        <v>91194.13</v>
      </c>
      <c r="F128" s="196">
        <v>69212.81</v>
      </c>
      <c r="G128" s="196">
        <v>69212.81</v>
      </c>
      <c r="H128" s="196">
        <v>21981.32</v>
      </c>
      <c r="I128" s="196">
        <v>69212.81</v>
      </c>
      <c r="J128" s="196">
        <v>69212.81</v>
      </c>
      <c r="K128" s="196">
        <v>21981.32</v>
      </c>
      <c r="L128" s="196">
        <v>69165.960000000006</v>
      </c>
      <c r="M128" s="196">
        <v>69165.960000000006</v>
      </c>
      <c r="N128" s="196">
        <v>21981.32</v>
      </c>
      <c r="O128" s="196">
        <v>21981.32</v>
      </c>
    </row>
    <row r="129" spans="1:15">
      <c r="A129" s="199">
        <v>5107</v>
      </c>
      <c r="B129" s="199" t="s">
        <v>916</v>
      </c>
      <c r="C129" s="200">
        <v>45000</v>
      </c>
      <c r="D129" s="200">
        <v>-44760</v>
      </c>
      <c r="E129" s="200">
        <v>240</v>
      </c>
      <c r="F129" s="200">
        <v>0</v>
      </c>
      <c r="G129" s="200">
        <v>0</v>
      </c>
      <c r="H129" s="200">
        <v>240</v>
      </c>
      <c r="I129" s="200">
        <v>0</v>
      </c>
      <c r="J129" s="200">
        <v>0</v>
      </c>
      <c r="K129" s="192">
        <v>240</v>
      </c>
      <c r="L129" s="192">
        <v>0</v>
      </c>
      <c r="M129" s="192">
        <v>0</v>
      </c>
      <c r="N129" s="192">
        <v>240</v>
      </c>
      <c r="O129" s="192">
        <v>240</v>
      </c>
    </row>
    <row r="130" spans="1:15">
      <c r="A130" s="191" t="s">
        <v>1034</v>
      </c>
      <c r="B130" s="191" t="s">
        <v>1035</v>
      </c>
      <c r="C130" s="192">
        <v>12243.53</v>
      </c>
      <c r="D130" s="192">
        <v>-12100</v>
      </c>
      <c r="E130" s="192">
        <v>143.53</v>
      </c>
      <c r="F130" s="192">
        <v>0</v>
      </c>
      <c r="G130" s="192">
        <v>0</v>
      </c>
      <c r="H130" s="192">
        <v>143.53</v>
      </c>
      <c r="I130" s="192">
        <v>0</v>
      </c>
      <c r="J130" s="192">
        <v>0</v>
      </c>
      <c r="K130" s="192">
        <v>143.53</v>
      </c>
      <c r="L130" s="192">
        <v>0</v>
      </c>
      <c r="M130" s="192">
        <v>0</v>
      </c>
      <c r="N130" s="192">
        <v>143.53</v>
      </c>
      <c r="O130" s="192">
        <v>143.53</v>
      </c>
    </row>
    <row r="131" spans="1:15">
      <c r="A131" s="191" t="s">
        <v>1036</v>
      </c>
      <c r="B131" s="191" t="s">
        <v>1035</v>
      </c>
      <c r="C131" s="192">
        <v>20756.47</v>
      </c>
      <c r="D131" s="192">
        <v>-20660</v>
      </c>
      <c r="E131" s="192">
        <v>96.47</v>
      </c>
      <c r="F131" s="192">
        <v>0</v>
      </c>
      <c r="G131" s="192">
        <v>0</v>
      </c>
      <c r="H131" s="192">
        <v>96.47</v>
      </c>
      <c r="I131" s="192">
        <v>0</v>
      </c>
      <c r="J131" s="192">
        <v>0</v>
      </c>
      <c r="K131" s="192">
        <v>96.47</v>
      </c>
      <c r="L131" s="192">
        <v>0</v>
      </c>
      <c r="M131" s="192">
        <v>0</v>
      </c>
      <c r="N131" s="192">
        <v>96.47</v>
      </c>
      <c r="O131" s="192">
        <v>96.47</v>
      </c>
    </row>
    <row r="132" spans="1:15">
      <c r="A132" s="191" t="s">
        <v>1037</v>
      </c>
      <c r="B132" s="191" t="s">
        <v>1038</v>
      </c>
      <c r="C132" s="192">
        <v>12000</v>
      </c>
      <c r="D132" s="192">
        <v>-12000</v>
      </c>
      <c r="E132" s="192">
        <v>0</v>
      </c>
      <c r="F132" s="192">
        <v>0</v>
      </c>
      <c r="G132" s="192">
        <v>0</v>
      </c>
      <c r="H132" s="192">
        <v>0</v>
      </c>
      <c r="I132" s="192">
        <v>0</v>
      </c>
      <c r="J132" s="192">
        <v>0</v>
      </c>
      <c r="K132" s="192">
        <v>0</v>
      </c>
      <c r="L132" s="192">
        <v>0</v>
      </c>
      <c r="M132" s="192">
        <v>0</v>
      </c>
      <c r="N132" s="192">
        <v>0</v>
      </c>
      <c r="O132" s="192">
        <v>0</v>
      </c>
    </row>
    <row r="133" spans="1:15">
      <c r="A133" s="199">
        <v>5301</v>
      </c>
      <c r="B133" s="199" t="s">
        <v>918</v>
      </c>
      <c r="C133" s="200">
        <v>9000</v>
      </c>
      <c r="D133" s="200">
        <v>0</v>
      </c>
      <c r="E133" s="200">
        <v>9000</v>
      </c>
      <c r="F133" s="200">
        <v>6751</v>
      </c>
      <c r="G133" s="200">
        <v>6751</v>
      </c>
      <c r="H133" s="200">
        <v>2249</v>
      </c>
      <c r="I133" s="200">
        <v>6751</v>
      </c>
      <c r="J133" s="200">
        <v>6751</v>
      </c>
      <c r="K133" s="192">
        <v>2249</v>
      </c>
      <c r="L133" s="192">
        <v>6751</v>
      </c>
      <c r="M133" s="192">
        <v>6751</v>
      </c>
      <c r="N133" s="192">
        <v>2249</v>
      </c>
      <c r="O133" s="192">
        <v>2249</v>
      </c>
    </row>
    <row r="134" spans="1:15">
      <c r="A134" s="191" t="s">
        <v>1039</v>
      </c>
      <c r="B134" s="191" t="s">
        <v>1040</v>
      </c>
      <c r="C134" s="192">
        <v>9000</v>
      </c>
      <c r="D134" s="192">
        <v>0</v>
      </c>
      <c r="E134" s="192">
        <v>9000</v>
      </c>
      <c r="F134" s="192">
        <v>6751</v>
      </c>
      <c r="G134" s="192">
        <v>6751</v>
      </c>
      <c r="H134" s="192">
        <v>2249</v>
      </c>
      <c r="I134" s="192">
        <v>6751</v>
      </c>
      <c r="J134" s="192">
        <v>6751</v>
      </c>
      <c r="K134" s="192">
        <v>2249</v>
      </c>
      <c r="L134" s="192">
        <v>6751</v>
      </c>
      <c r="M134" s="192">
        <v>6751</v>
      </c>
      <c r="N134" s="192">
        <v>2249</v>
      </c>
      <c r="O134" s="192">
        <v>2249</v>
      </c>
    </row>
    <row r="135" spans="1:15">
      <c r="A135" s="199">
        <v>5302</v>
      </c>
      <c r="B135" s="199" t="s">
        <v>921</v>
      </c>
      <c r="C135" s="200">
        <v>5300</v>
      </c>
      <c r="D135" s="200">
        <v>-3350.87</v>
      </c>
      <c r="E135" s="200">
        <v>1949.13</v>
      </c>
      <c r="F135" s="200">
        <v>0</v>
      </c>
      <c r="G135" s="200">
        <v>0</v>
      </c>
      <c r="H135" s="200">
        <v>1949.13</v>
      </c>
      <c r="I135" s="200">
        <v>0</v>
      </c>
      <c r="J135" s="200">
        <v>0</v>
      </c>
      <c r="K135" s="192">
        <v>1949.13</v>
      </c>
      <c r="L135" s="192">
        <v>0</v>
      </c>
      <c r="M135" s="192">
        <v>0</v>
      </c>
      <c r="N135" s="192">
        <v>1949.13</v>
      </c>
      <c r="O135" s="192">
        <v>1949.13</v>
      </c>
    </row>
    <row r="136" spans="1:15">
      <c r="A136" s="191" t="s">
        <v>1041</v>
      </c>
      <c r="B136" s="191" t="s">
        <v>691</v>
      </c>
      <c r="C136" s="192">
        <v>500</v>
      </c>
      <c r="D136" s="192">
        <v>-400</v>
      </c>
      <c r="E136" s="192">
        <v>100</v>
      </c>
      <c r="F136" s="192">
        <v>0</v>
      </c>
      <c r="G136" s="192">
        <v>0</v>
      </c>
      <c r="H136" s="192">
        <v>100</v>
      </c>
      <c r="I136" s="192">
        <v>0</v>
      </c>
      <c r="J136" s="192">
        <v>0</v>
      </c>
      <c r="K136" s="192">
        <v>100</v>
      </c>
      <c r="L136" s="192">
        <v>0</v>
      </c>
      <c r="M136" s="192">
        <v>0</v>
      </c>
      <c r="N136" s="192">
        <v>100</v>
      </c>
      <c r="O136" s="192">
        <v>100</v>
      </c>
    </row>
    <row r="137" spans="1:15">
      <c r="A137" s="191" t="s">
        <v>1042</v>
      </c>
      <c r="B137" s="191" t="s">
        <v>1043</v>
      </c>
      <c r="C137" s="192">
        <v>800</v>
      </c>
      <c r="D137" s="192">
        <v>-450.87</v>
      </c>
      <c r="E137" s="192">
        <v>349.13</v>
      </c>
      <c r="F137" s="192">
        <v>0</v>
      </c>
      <c r="G137" s="192">
        <v>0</v>
      </c>
      <c r="H137" s="192">
        <v>349.13</v>
      </c>
      <c r="I137" s="192">
        <v>0</v>
      </c>
      <c r="J137" s="192">
        <v>0</v>
      </c>
      <c r="K137" s="192">
        <v>349.13</v>
      </c>
      <c r="L137" s="192">
        <v>0</v>
      </c>
      <c r="M137" s="192">
        <v>0</v>
      </c>
      <c r="N137" s="192">
        <v>349.13</v>
      </c>
      <c r="O137" s="192">
        <v>349.13</v>
      </c>
    </row>
    <row r="138" spans="1:15">
      <c r="A138" s="191" t="s">
        <v>1044</v>
      </c>
      <c r="B138" s="191" t="s">
        <v>692</v>
      </c>
      <c r="C138" s="192">
        <v>2000</v>
      </c>
      <c r="D138" s="192">
        <v>-1500</v>
      </c>
      <c r="E138" s="192">
        <v>500</v>
      </c>
      <c r="F138" s="192">
        <v>0</v>
      </c>
      <c r="G138" s="192">
        <v>0</v>
      </c>
      <c r="H138" s="192">
        <v>500</v>
      </c>
      <c r="I138" s="192">
        <v>0</v>
      </c>
      <c r="J138" s="192">
        <v>0</v>
      </c>
      <c r="K138" s="192">
        <v>500</v>
      </c>
      <c r="L138" s="192">
        <v>0</v>
      </c>
      <c r="M138" s="192">
        <v>0</v>
      </c>
      <c r="N138" s="192">
        <v>500</v>
      </c>
      <c r="O138" s="192">
        <v>500</v>
      </c>
    </row>
    <row r="139" spans="1:15">
      <c r="A139" s="191" t="s">
        <v>1045</v>
      </c>
      <c r="B139" s="191" t="s">
        <v>1046</v>
      </c>
      <c r="C139" s="192">
        <v>2000</v>
      </c>
      <c r="D139" s="192">
        <v>-1000</v>
      </c>
      <c r="E139" s="192">
        <v>1000</v>
      </c>
      <c r="F139" s="192">
        <v>0</v>
      </c>
      <c r="G139" s="192">
        <v>0</v>
      </c>
      <c r="H139" s="192">
        <v>1000</v>
      </c>
      <c r="I139" s="192">
        <v>0</v>
      </c>
      <c r="J139" s="192">
        <v>0</v>
      </c>
      <c r="K139" s="192">
        <v>1000</v>
      </c>
      <c r="L139" s="192">
        <v>0</v>
      </c>
      <c r="M139" s="192">
        <v>0</v>
      </c>
      <c r="N139" s="192">
        <v>1000</v>
      </c>
      <c r="O139" s="192">
        <v>1000</v>
      </c>
    </row>
    <row r="140" spans="1:15">
      <c r="A140" s="199">
        <v>5304</v>
      </c>
      <c r="B140" s="199" t="s">
        <v>937</v>
      </c>
      <c r="C140" s="200">
        <v>100</v>
      </c>
      <c r="D140" s="200">
        <v>0</v>
      </c>
      <c r="E140" s="200">
        <v>100</v>
      </c>
      <c r="F140" s="200">
        <v>0</v>
      </c>
      <c r="G140" s="200">
        <v>0</v>
      </c>
      <c r="H140" s="200">
        <v>100</v>
      </c>
      <c r="I140" s="200">
        <v>0</v>
      </c>
      <c r="J140" s="200">
        <v>0</v>
      </c>
      <c r="K140" s="192">
        <v>100</v>
      </c>
      <c r="L140" s="192">
        <v>0</v>
      </c>
      <c r="M140" s="192">
        <v>0</v>
      </c>
      <c r="N140" s="192">
        <v>100</v>
      </c>
      <c r="O140" s="192">
        <v>100</v>
      </c>
    </row>
    <row r="141" spans="1:15">
      <c r="A141" s="191" t="s">
        <v>1047</v>
      </c>
      <c r="B141" s="191" t="s">
        <v>1048</v>
      </c>
      <c r="C141" s="192">
        <v>100</v>
      </c>
      <c r="D141" s="192">
        <v>0</v>
      </c>
      <c r="E141" s="192">
        <v>100</v>
      </c>
      <c r="F141" s="192">
        <v>0</v>
      </c>
      <c r="G141" s="192">
        <v>0</v>
      </c>
      <c r="H141" s="192">
        <v>100</v>
      </c>
      <c r="I141" s="192">
        <v>0</v>
      </c>
      <c r="J141" s="192">
        <v>0</v>
      </c>
      <c r="K141" s="192">
        <v>100</v>
      </c>
      <c r="L141" s="192">
        <v>0</v>
      </c>
      <c r="M141" s="192">
        <v>0</v>
      </c>
      <c r="N141" s="192">
        <v>100</v>
      </c>
      <c r="O141" s="192">
        <v>100</v>
      </c>
    </row>
    <row r="142" spans="1:15">
      <c r="A142" s="199">
        <v>5308</v>
      </c>
      <c r="B142" s="199" t="s">
        <v>950</v>
      </c>
      <c r="C142" s="200">
        <v>19040</v>
      </c>
      <c r="D142" s="200">
        <v>10485</v>
      </c>
      <c r="E142" s="200">
        <v>29525</v>
      </c>
      <c r="F142" s="200">
        <v>16435.169999999998</v>
      </c>
      <c r="G142" s="200">
        <v>16435.169999999998</v>
      </c>
      <c r="H142" s="200">
        <v>13089.83</v>
      </c>
      <c r="I142" s="200">
        <v>16435.169999999998</v>
      </c>
      <c r="J142" s="200">
        <v>16435.169999999998</v>
      </c>
      <c r="K142" s="192">
        <v>13089.83</v>
      </c>
      <c r="L142" s="192">
        <v>16389.72</v>
      </c>
      <c r="M142" s="192">
        <v>16389.72</v>
      </c>
      <c r="N142" s="192">
        <v>13089.83</v>
      </c>
      <c r="O142" s="192">
        <v>13089.83</v>
      </c>
    </row>
    <row r="143" spans="1:15">
      <c r="A143" s="191" t="s">
        <v>1049</v>
      </c>
      <c r="B143" s="191" t="s">
        <v>702</v>
      </c>
      <c r="C143" s="192">
        <v>4280</v>
      </c>
      <c r="D143" s="192">
        <v>2000</v>
      </c>
      <c r="E143" s="192">
        <v>6280</v>
      </c>
      <c r="F143" s="192">
        <v>2221.87</v>
      </c>
      <c r="G143" s="192">
        <v>2221.87</v>
      </c>
      <c r="H143" s="192">
        <v>4058.13</v>
      </c>
      <c r="I143" s="192">
        <v>2221.87</v>
      </c>
      <c r="J143" s="192">
        <v>2221.87</v>
      </c>
      <c r="K143" s="192">
        <v>4058.13</v>
      </c>
      <c r="L143" s="192">
        <v>2187.9699999999998</v>
      </c>
      <c r="M143" s="192">
        <v>2187.9699999999998</v>
      </c>
      <c r="N143" s="192">
        <v>4058.13</v>
      </c>
      <c r="O143" s="192">
        <v>4058.13</v>
      </c>
    </row>
    <row r="144" spans="1:15">
      <c r="A144" s="191" t="s">
        <v>1050</v>
      </c>
      <c r="B144" s="191" t="s">
        <v>704</v>
      </c>
      <c r="C144" s="192">
        <v>2000</v>
      </c>
      <c r="D144" s="192">
        <v>0</v>
      </c>
      <c r="E144" s="192">
        <v>2000</v>
      </c>
      <c r="F144" s="192">
        <v>655.35</v>
      </c>
      <c r="G144" s="192">
        <v>655.35</v>
      </c>
      <c r="H144" s="192">
        <v>1344.65</v>
      </c>
      <c r="I144" s="192">
        <v>655.35</v>
      </c>
      <c r="J144" s="192">
        <v>655.35</v>
      </c>
      <c r="K144" s="192">
        <v>1344.65</v>
      </c>
      <c r="L144" s="192">
        <v>655.35</v>
      </c>
      <c r="M144" s="192">
        <v>655.35</v>
      </c>
      <c r="N144" s="192">
        <v>1344.65</v>
      </c>
      <c r="O144" s="192">
        <v>1344.65</v>
      </c>
    </row>
    <row r="145" spans="1:15">
      <c r="A145" s="191" t="s">
        <v>1051</v>
      </c>
      <c r="B145" s="191" t="s">
        <v>705</v>
      </c>
      <c r="C145" s="192">
        <v>3000</v>
      </c>
      <c r="D145" s="192">
        <v>0</v>
      </c>
      <c r="E145" s="192">
        <v>3000</v>
      </c>
      <c r="F145" s="192">
        <v>2435.21</v>
      </c>
      <c r="G145" s="192">
        <v>2435.21</v>
      </c>
      <c r="H145" s="192">
        <v>564.79</v>
      </c>
      <c r="I145" s="192">
        <v>2435.21</v>
      </c>
      <c r="J145" s="192">
        <v>2435.21</v>
      </c>
      <c r="K145" s="192">
        <v>564.79</v>
      </c>
      <c r="L145" s="192">
        <v>2435.21</v>
      </c>
      <c r="M145" s="192">
        <v>2435.21</v>
      </c>
      <c r="N145" s="192">
        <v>564.79</v>
      </c>
      <c r="O145" s="192">
        <v>564.79</v>
      </c>
    </row>
    <row r="146" spans="1:15">
      <c r="A146" s="191" t="s">
        <v>1052</v>
      </c>
      <c r="B146" s="191" t="s">
        <v>1053</v>
      </c>
      <c r="C146" s="192">
        <v>260</v>
      </c>
      <c r="D146" s="192">
        <v>0</v>
      </c>
      <c r="E146" s="192">
        <v>260</v>
      </c>
      <c r="F146" s="192">
        <v>0</v>
      </c>
      <c r="G146" s="192">
        <v>0</v>
      </c>
      <c r="H146" s="192">
        <v>260</v>
      </c>
      <c r="I146" s="192">
        <v>0</v>
      </c>
      <c r="J146" s="192">
        <v>0</v>
      </c>
      <c r="K146" s="192">
        <v>260</v>
      </c>
      <c r="L146" s="192">
        <v>0</v>
      </c>
      <c r="M146" s="192">
        <v>0</v>
      </c>
      <c r="N146" s="192">
        <v>260</v>
      </c>
      <c r="O146" s="192">
        <v>260</v>
      </c>
    </row>
    <row r="147" spans="1:15">
      <c r="A147" s="191" t="s">
        <v>1054</v>
      </c>
      <c r="B147" s="191" t="s">
        <v>1055</v>
      </c>
      <c r="C147" s="192">
        <v>8000</v>
      </c>
      <c r="D147" s="192">
        <v>8600</v>
      </c>
      <c r="E147" s="192">
        <v>16600</v>
      </c>
      <c r="F147" s="192">
        <v>10264.9</v>
      </c>
      <c r="G147" s="192">
        <v>10264.9</v>
      </c>
      <c r="H147" s="192">
        <v>6335.1</v>
      </c>
      <c r="I147" s="192">
        <v>10264.9</v>
      </c>
      <c r="J147" s="192">
        <v>10264.9</v>
      </c>
      <c r="K147" s="192">
        <v>6335.1</v>
      </c>
      <c r="L147" s="192">
        <v>10264.9</v>
      </c>
      <c r="M147" s="192">
        <v>10264.9</v>
      </c>
      <c r="N147" s="192">
        <v>6335.1</v>
      </c>
      <c r="O147" s="192">
        <v>6335.1</v>
      </c>
    </row>
    <row r="148" spans="1:15">
      <c r="A148" s="191" t="s">
        <v>1056</v>
      </c>
      <c r="B148" s="191" t="s">
        <v>1057</v>
      </c>
      <c r="C148" s="192">
        <v>1000</v>
      </c>
      <c r="D148" s="192">
        <v>-500</v>
      </c>
      <c r="E148" s="192">
        <v>500</v>
      </c>
      <c r="F148" s="192">
        <v>0</v>
      </c>
      <c r="G148" s="192">
        <v>0</v>
      </c>
      <c r="H148" s="192">
        <v>500</v>
      </c>
      <c r="I148" s="192">
        <v>0</v>
      </c>
      <c r="J148" s="192">
        <v>0</v>
      </c>
      <c r="K148" s="192">
        <v>500</v>
      </c>
      <c r="L148" s="192">
        <v>0</v>
      </c>
      <c r="M148" s="192">
        <v>0</v>
      </c>
      <c r="N148" s="192">
        <v>500</v>
      </c>
      <c r="O148" s="192">
        <v>500</v>
      </c>
    </row>
    <row r="149" spans="1:15">
      <c r="A149" s="191" t="s">
        <v>1058</v>
      </c>
      <c r="B149" s="191" t="s">
        <v>956</v>
      </c>
      <c r="C149" s="192">
        <v>500</v>
      </c>
      <c r="D149" s="192">
        <v>385</v>
      </c>
      <c r="E149" s="192">
        <v>885</v>
      </c>
      <c r="F149" s="192">
        <v>857.84</v>
      </c>
      <c r="G149" s="192">
        <v>857.84</v>
      </c>
      <c r="H149" s="192">
        <v>27.16</v>
      </c>
      <c r="I149" s="192">
        <v>857.84</v>
      </c>
      <c r="J149" s="192">
        <v>857.84</v>
      </c>
      <c r="K149" s="192">
        <v>27.16</v>
      </c>
      <c r="L149" s="192">
        <v>846.29</v>
      </c>
      <c r="M149" s="192">
        <v>846.29</v>
      </c>
      <c r="N149" s="192">
        <v>27.16</v>
      </c>
      <c r="O149" s="192">
        <v>27.16</v>
      </c>
    </row>
    <row r="150" spans="1:15">
      <c r="A150" s="199">
        <v>5314</v>
      </c>
      <c r="B150" s="199" t="s">
        <v>957</v>
      </c>
      <c r="C150" s="200">
        <v>260</v>
      </c>
      <c r="D150" s="200">
        <v>0</v>
      </c>
      <c r="E150" s="200">
        <v>260</v>
      </c>
      <c r="F150" s="200">
        <v>79.75</v>
      </c>
      <c r="G150" s="200">
        <v>79.75</v>
      </c>
      <c r="H150" s="200">
        <v>180.25</v>
      </c>
      <c r="I150" s="200">
        <v>79.75</v>
      </c>
      <c r="J150" s="200">
        <v>79.75</v>
      </c>
      <c r="K150" s="192">
        <v>180.25</v>
      </c>
      <c r="L150" s="192">
        <v>78.349999999999994</v>
      </c>
      <c r="M150" s="192">
        <v>78.349999999999994</v>
      </c>
      <c r="N150" s="192">
        <v>180.25</v>
      </c>
      <c r="O150" s="192">
        <v>180.25</v>
      </c>
    </row>
    <row r="151" spans="1:15">
      <c r="A151" s="191" t="s">
        <v>1059</v>
      </c>
      <c r="B151" s="191" t="s">
        <v>959</v>
      </c>
      <c r="C151" s="192">
        <v>100</v>
      </c>
      <c r="D151" s="192">
        <v>0</v>
      </c>
      <c r="E151" s="192">
        <v>100</v>
      </c>
      <c r="F151" s="192">
        <v>79.75</v>
      </c>
      <c r="G151" s="192">
        <v>79.75</v>
      </c>
      <c r="H151" s="192">
        <v>20.25</v>
      </c>
      <c r="I151" s="192">
        <v>79.75</v>
      </c>
      <c r="J151" s="192">
        <v>79.75</v>
      </c>
      <c r="K151" s="192">
        <v>20.25</v>
      </c>
      <c r="L151" s="192">
        <v>78.349999999999994</v>
      </c>
      <c r="M151" s="192">
        <v>78.349999999999994</v>
      </c>
      <c r="N151" s="192">
        <v>20.25</v>
      </c>
      <c r="O151" s="192">
        <v>20.25</v>
      </c>
    </row>
    <row r="152" spans="1:15">
      <c r="A152" s="191" t="s">
        <v>1060</v>
      </c>
      <c r="B152" s="201" t="s">
        <v>707</v>
      </c>
      <c r="C152" s="192">
        <v>60</v>
      </c>
      <c r="D152" s="192">
        <v>0</v>
      </c>
      <c r="E152" s="192">
        <v>60</v>
      </c>
      <c r="F152" s="192">
        <v>0</v>
      </c>
      <c r="G152" s="192">
        <v>0</v>
      </c>
      <c r="H152" s="192">
        <v>60</v>
      </c>
      <c r="I152" s="192">
        <v>0</v>
      </c>
      <c r="J152" s="192">
        <v>0</v>
      </c>
      <c r="K152" s="192">
        <v>60</v>
      </c>
      <c r="L152" s="192">
        <v>0</v>
      </c>
      <c r="M152" s="192">
        <v>0</v>
      </c>
      <c r="N152" s="192">
        <v>60</v>
      </c>
      <c r="O152" s="192">
        <v>60</v>
      </c>
    </row>
    <row r="153" spans="1:15">
      <c r="A153" s="191" t="s">
        <v>1061</v>
      </c>
      <c r="B153" s="191" t="s">
        <v>708</v>
      </c>
      <c r="C153" s="192">
        <v>100</v>
      </c>
      <c r="D153" s="192">
        <v>0</v>
      </c>
      <c r="E153" s="192">
        <v>100</v>
      </c>
      <c r="F153" s="192">
        <v>0</v>
      </c>
      <c r="G153" s="192">
        <v>0</v>
      </c>
      <c r="H153" s="192">
        <v>100</v>
      </c>
      <c r="I153" s="192">
        <v>0</v>
      </c>
      <c r="J153" s="192">
        <v>0</v>
      </c>
      <c r="K153" s="192">
        <v>100</v>
      </c>
      <c r="L153" s="192">
        <v>0</v>
      </c>
      <c r="M153" s="192">
        <v>0</v>
      </c>
      <c r="N153" s="192">
        <v>100</v>
      </c>
      <c r="O153" s="192">
        <v>100</v>
      </c>
    </row>
    <row r="154" spans="1:15">
      <c r="A154" s="199">
        <v>5801</v>
      </c>
      <c r="B154" s="199" t="s">
        <v>1062</v>
      </c>
      <c r="C154" s="200">
        <v>43000</v>
      </c>
      <c r="D154" s="200">
        <v>7120</v>
      </c>
      <c r="E154" s="200">
        <v>50120</v>
      </c>
      <c r="F154" s="200">
        <v>45946.89</v>
      </c>
      <c r="G154" s="200">
        <v>45946.89</v>
      </c>
      <c r="H154" s="200">
        <v>4173.1099999999997</v>
      </c>
      <c r="I154" s="200">
        <v>45946.89</v>
      </c>
      <c r="J154" s="200">
        <v>45946.89</v>
      </c>
      <c r="K154" s="192">
        <v>4173.1099999999997</v>
      </c>
      <c r="L154" s="192">
        <v>45946.89</v>
      </c>
      <c r="M154" s="192">
        <v>45946.89</v>
      </c>
      <c r="N154" s="192">
        <v>4173.1099999999997</v>
      </c>
      <c r="O154" s="192">
        <v>4173.1099999999997</v>
      </c>
    </row>
    <row r="155" spans="1:15">
      <c r="A155" s="191" t="s">
        <v>1063</v>
      </c>
      <c r="B155" s="201" t="s">
        <v>1064</v>
      </c>
      <c r="C155" s="192">
        <v>21000</v>
      </c>
      <c r="D155" s="192">
        <v>0</v>
      </c>
      <c r="E155" s="192">
        <v>21000</v>
      </c>
      <c r="F155" s="192">
        <v>20133.68</v>
      </c>
      <c r="G155" s="192">
        <v>20133.68</v>
      </c>
      <c r="H155" s="192">
        <v>866.32</v>
      </c>
      <c r="I155" s="192">
        <v>20133.68</v>
      </c>
      <c r="J155" s="192">
        <v>20133.68</v>
      </c>
      <c r="K155" s="192">
        <v>866.32</v>
      </c>
      <c r="L155" s="192">
        <v>20133.68</v>
      </c>
      <c r="M155" s="192">
        <v>20133.68</v>
      </c>
      <c r="N155" s="192">
        <v>866.32</v>
      </c>
      <c r="O155" s="192">
        <v>866.32</v>
      </c>
    </row>
    <row r="156" spans="1:15">
      <c r="A156" s="191" t="s">
        <v>1065</v>
      </c>
      <c r="B156" s="191" t="s">
        <v>1066</v>
      </c>
      <c r="C156" s="192">
        <v>8800</v>
      </c>
      <c r="D156" s="192">
        <v>3800</v>
      </c>
      <c r="E156" s="192">
        <v>12600</v>
      </c>
      <c r="F156" s="192">
        <v>11437.17</v>
      </c>
      <c r="G156" s="192">
        <v>11437.17</v>
      </c>
      <c r="H156" s="192">
        <v>1162.83</v>
      </c>
      <c r="I156" s="192">
        <v>11437.17</v>
      </c>
      <c r="J156" s="192">
        <v>11437.17</v>
      </c>
      <c r="K156" s="192">
        <v>1162.83</v>
      </c>
      <c r="L156" s="192">
        <v>11437.17</v>
      </c>
      <c r="M156" s="192">
        <v>11437.17</v>
      </c>
      <c r="N156" s="192">
        <v>1162.83</v>
      </c>
      <c r="O156" s="192">
        <v>1162.83</v>
      </c>
    </row>
    <row r="157" spans="1:15">
      <c r="A157" s="191" t="s">
        <v>1067</v>
      </c>
      <c r="B157" s="191" t="s">
        <v>1068</v>
      </c>
      <c r="C157" s="192">
        <v>6900</v>
      </c>
      <c r="D157" s="192">
        <v>3670</v>
      </c>
      <c r="E157" s="192">
        <v>10570</v>
      </c>
      <c r="F157" s="192">
        <v>9530.98</v>
      </c>
      <c r="G157" s="192">
        <v>9530.98</v>
      </c>
      <c r="H157" s="192">
        <v>1039.02</v>
      </c>
      <c r="I157" s="192">
        <v>9530.98</v>
      </c>
      <c r="J157" s="192">
        <v>9530.98</v>
      </c>
      <c r="K157" s="192">
        <v>1039.02</v>
      </c>
      <c r="L157" s="192">
        <v>9530.98</v>
      </c>
      <c r="M157" s="192">
        <v>9530.98</v>
      </c>
      <c r="N157" s="192">
        <v>1039.02</v>
      </c>
      <c r="O157" s="192">
        <v>1039.02</v>
      </c>
    </row>
    <row r="158" spans="1:15">
      <c r="A158" s="191" t="s">
        <v>1069</v>
      </c>
      <c r="B158" s="191" t="s">
        <v>1070</v>
      </c>
      <c r="C158" s="192">
        <v>6300</v>
      </c>
      <c r="D158" s="192">
        <v>-350</v>
      </c>
      <c r="E158" s="192">
        <v>5950</v>
      </c>
      <c r="F158" s="192">
        <v>4845.0600000000004</v>
      </c>
      <c r="G158" s="192">
        <v>4845.0600000000004</v>
      </c>
      <c r="H158" s="192">
        <v>1104.94</v>
      </c>
      <c r="I158" s="192">
        <v>4845.0600000000004</v>
      </c>
      <c r="J158" s="192">
        <v>4845.0600000000004</v>
      </c>
      <c r="K158" s="192">
        <v>1104.94</v>
      </c>
      <c r="L158" s="192">
        <v>4845.0600000000004</v>
      </c>
      <c r="M158" s="192">
        <v>4845.0600000000004</v>
      </c>
      <c r="N158" s="192">
        <v>1104.94</v>
      </c>
      <c r="O158" s="192">
        <v>1104.94</v>
      </c>
    </row>
    <row r="159" spans="1:15">
      <c r="A159" s="193"/>
      <c r="B159" s="193" t="s">
        <v>1071</v>
      </c>
      <c r="C159" s="194">
        <v>4409468.92</v>
      </c>
      <c r="D159" s="194">
        <v>905868.91</v>
      </c>
      <c r="E159" s="194">
        <v>5315337.83</v>
      </c>
      <c r="F159" s="194">
        <v>3521789.26</v>
      </c>
      <c r="G159" s="194">
        <v>3521789.26</v>
      </c>
      <c r="H159" s="194">
        <v>1793548.57</v>
      </c>
      <c r="I159" s="194">
        <v>3025072.9</v>
      </c>
      <c r="J159" s="194">
        <v>3025072.9</v>
      </c>
      <c r="K159" s="194">
        <v>2290264.9300000002</v>
      </c>
      <c r="L159" s="194">
        <v>3007005.23</v>
      </c>
      <c r="M159" s="194">
        <v>3007005.23</v>
      </c>
      <c r="N159" s="194">
        <v>1793548.57</v>
      </c>
      <c r="O159" s="194">
        <v>2290264.9300000002</v>
      </c>
    </row>
    <row r="160" spans="1:15">
      <c r="A160" s="195"/>
      <c r="B160" s="195" t="s">
        <v>1072</v>
      </c>
      <c r="C160" s="196">
        <v>401837.87</v>
      </c>
      <c r="D160" s="196">
        <v>112400.59</v>
      </c>
      <c r="E160" s="196">
        <v>514238.46</v>
      </c>
      <c r="F160" s="196">
        <v>351735</v>
      </c>
      <c r="G160" s="196">
        <v>351735</v>
      </c>
      <c r="H160" s="196">
        <v>162503.46</v>
      </c>
      <c r="I160" s="196">
        <v>303248.71999999997</v>
      </c>
      <c r="J160" s="196">
        <v>303248.71999999997</v>
      </c>
      <c r="K160" s="196">
        <v>210989.74</v>
      </c>
      <c r="L160" s="196">
        <v>303115.53000000003</v>
      </c>
      <c r="M160" s="196">
        <v>303115.53000000003</v>
      </c>
      <c r="N160" s="196">
        <v>162503.46</v>
      </c>
      <c r="O160" s="196">
        <v>210989.74</v>
      </c>
    </row>
    <row r="161" spans="1:15">
      <c r="A161" s="199">
        <v>7101</v>
      </c>
      <c r="B161" s="199" t="s">
        <v>899</v>
      </c>
      <c r="C161" s="200">
        <v>206720</v>
      </c>
      <c r="D161" s="200">
        <v>-18544</v>
      </c>
      <c r="E161" s="200">
        <v>188176</v>
      </c>
      <c r="F161" s="200">
        <v>180863.94</v>
      </c>
      <c r="G161" s="200">
        <v>180863.94</v>
      </c>
      <c r="H161" s="200">
        <v>7312.06</v>
      </c>
      <c r="I161" s="200">
        <v>180863.94</v>
      </c>
      <c r="J161" s="200">
        <v>180863.94</v>
      </c>
      <c r="K161" s="192">
        <v>7312.06</v>
      </c>
      <c r="L161" s="192">
        <v>180863.94</v>
      </c>
      <c r="M161" s="192">
        <v>180863.94</v>
      </c>
      <c r="N161" s="192">
        <v>7312.06</v>
      </c>
      <c r="O161" s="192">
        <v>7312.06</v>
      </c>
    </row>
    <row r="162" spans="1:15">
      <c r="A162" s="191" t="s">
        <v>794</v>
      </c>
      <c r="B162" s="191" t="s">
        <v>680</v>
      </c>
      <c r="C162" s="192">
        <v>179512</v>
      </c>
      <c r="D162" s="192">
        <v>-23224</v>
      </c>
      <c r="E162" s="210">
        <v>156288</v>
      </c>
      <c r="F162" s="192">
        <v>151846.84</v>
      </c>
      <c r="G162" s="192">
        <v>151846.84</v>
      </c>
      <c r="H162" s="192">
        <v>4441.16</v>
      </c>
      <c r="I162" s="192">
        <v>151846.84</v>
      </c>
      <c r="J162" s="192">
        <v>151846.84</v>
      </c>
      <c r="K162" s="192">
        <v>4441.16</v>
      </c>
      <c r="L162" s="192">
        <v>151846.84</v>
      </c>
      <c r="M162" s="192">
        <v>151846.84</v>
      </c>
      <c r="N162" s="192">
        <v>4441.16</v>
      </c>
      <c r="O162" s="192">
        <v>4441.16</v>
      </c>
    </row>
    <row r="163" spans="1:15">
      <c r="A163" s="191" t="s">
        <v>795</v>
      </c>
      <c r="B163" s="191" t="s">
        <v>681</v>
      </c>
      <c r="C163" s="192">
        <v>26388</v>
      </c>
      <c r="D163" s="192">
        <v>4680</v>
      </c>
      <c r="E163" s="210">
        <v>31068</v>
      </c>
      <c r="F163" s="192">
        <v>29017.1</v>
      </c>
      <c r="G163" s="192">
        <v>29017.1</v>
      </c>
      <c r="H163" s="192">
        <v>2050.9</v>
      </c>
      <c r="I163" s="192">
        <v>29017.1</v>
      </c>
      <c r="J163" s="192">
        <v>29017.1</v>
      </c>
      <c r="K163" s="192">
        <v>2050.9</v>
      </c>
      <c r="L163" s="192">
        <v>29017.1</v>
      </c>
      <c r="M163" s="192">
        <v>29017.1</v>
      </c>
      <c r="N163" s="192">
        <v>2050.9</v>
      </c>
      <c r="O163" s="192">
        <v>2050.9</v>
      </c>
    </row>
    <row r="164" spans="1:15">
      <c r="A164" s="191" t="s">
        <v>796</v>
      </c>
      <c r="B164" s="191" t="s">
        <v>682</v>
      </c>
      <c r="C164" s="192">
        <v>820</v>
      </c>
      <c r="D164" s="192">
        <v>0</v>
      </c>
      <c r="E164" s="210">
        <v>820</v>
      </c>
      <c r="F164" s="192">
        <v>0</v>
      </c>
      <c r="G164" s="192">
        <v>0</v>
      </c>
      <c r="H164" s="192">
        <v>820</v>
      </c>
      <c r="I164" s="192">
        <v>0</v>
      </c>
      <c r="J164" s="192">
        <v>0</v>
      </c>
      <c r="K164" s="192">
        <v>820</v>
      </c>
      <c r="L164" s="192">
        <v>0</v>
      </c>
      <c r="M164" s="192">
        <v>0</v>
      </c>
      <c r="N164" s="192">
        <v>820</v>
      </c>
      <c r="O164" s="192">
        <v>820</v>
      </c>
    </row>
    <row r="165" spans="1:15">
      <c r="A165" s="199">
        <v>7102</v>
      </c>
      <c r="B165" s="199" t="s">
        <v>903</v>
      </c>
      <c r="C165" s="200">
        <v>24985</v>
      </c>
      <c r="D165" s="200">
        <v>-1359.5</v>
      </c>
      <c r="E165" s="200">
        <v>23625.5</v>
      </c>
      <c r="F165" s="200">
        <v>21937.58</v>
      </c>
      <c r="G165" s="200">
        <v>21937.58</v>
      </c>
      <c r="H165" s="200">
        <v>1687.92</v>
      </c>
      <c r="I165" s="200">
        <v>21757.33</v>
      </c>
      <c r="J165" s="200">
        <v>21757.33</v>
      </c>
      <c r="K165" s="192">
        <v>1868.17</v>
      </c>
      <c r="L165" s="192">
        <v>21757.33</v>
      </c>
      <c r="M165" s="192">
        <v>21757.33</v>
      </c>
      <c r="N165" s="192">
        <v>1687.92</v>
      </c>
      <c r="O165" s="192">
        <v>1868.17</v>
      </c>
    </row>
    <row r="166" spans="1:15">
      <c r="A166" s="191" t="s">
        <v>797</v>
      </c>
      <c r="B166" s="191" t="s">
        <v>683</v>
      </c>
      <c r="C166" s="192">
        <v>16785</v>
      </c>
      <c r="D166" s="192">
        <v>-1092.83</v>
      </c>
      <c r="E166" s="210">
        <v>15692.17</v>
      </c>
      <c r="F166" s="192">
        <v>15291.58</v>
      </c>
      <c r="G166" s="192">
        <v>15291.58</v>
      </c>
      <c r="H166" s="192">
        <v>400.59</v>
      </c>
      <c r="I166" s="192">
        <v>15178</v>
      </c>
      <c r="J166" s="192">
        <v>15178</v>
      </c>
      <c r="K166" s="192">
        <v>514.16999999999996</v>
      </c>
      <c r="L166" s="192">
        <v>15178</v>
      </c>
      <c r="M166" s="192">
        <v>15178</v>
      </c>
      <c r="N166" s="192">
        <v>400.59</v>
      </c>
      <c r="O166" s="192">
        <v>514.16999999999996</v>
      </c>
    </row>
    <row r="167" spans="1:15">
      <c r="A167" s="191" t="s">
        <v>798</v>
      </c>
      <c r="B167" s="191" t="s">
        <v>684</v>
      </c>
      <c r="C167" s="192">
        <v>8200</v>
      </c>
      <c r="D167" s="192">
        <v>-266.67</v>
      </c>
      <c r="E167" s="210">
        <v>7933.33</v>
      </c>
      <c r="F167" s="192">
        <v>6646</v>
      </c>
      <c r="G167" s="192">
        <v>6646</v>
      </c>
      <c r="H167" s="192">
        <v>1287.33</v>
      </c>
      <c r="I167" s="192">
        <v>6579.33</v>
      </c>
      <c r="J167" s="192">
        <v>6579.33</v>
      </c>
      <c r="K167" s="192">
        <v>1354</v>
      </c>
      <c r="L167" s="192">
        <v>6579.33</v>
      </c>
      <c r="M167" s="192">
        <v>6579.33</v>
      </c>
      <c r="N167" s="192">
        <v>1287.33</v>
      </c>
      <c r="O167" s="192">
        <v>1354</v>
      </c>
    </row>
    <row r="168" spans="1:15">
      <c r="A168" s="199">
        <v>7105</v>
      </c>
      <c r="B168" s="199" t="s">
        <v>906</v>
      </c>
      <c r="C168" s="200">
        <v>2000</v>
      </c>
      <c r="D168" s="200">
        <v>3100</v>
      </c>
      <c r="E168" s="200">
        <v>5100</v>
      </c>
      <c r="F168" s="200">
        <v>2000.3</v>
      </c>
      <c r="G168" s="200">
        <v>2000.3</v>
      </c>
      <c r="H168" s="200">
        <v>3099.7</v>
      </c>
      <c r="I168" s="200">
        <v>1895.3</v>
      </c>
      <c r="J168" s="200">
        <v>1895.3</v>
      </c>
      <c r="K168" s="192">
        <v>3204.7</v>
      </c>
      <c r="L168" s="192">
        <v>1895.3</v>
      </c>
      <c r="M168" s="192">
        <v>1895.3</v>
      </c>
      <c r="N168" s="192">
        <v>3099.7</v>
      </c>
      <c r="O168" s="192">
        <v>3204.7</v>
      </c>
    </row>
    <row r="169" spans="1:15">
      <c r="A169" s="191" t="s">
        <v>50</v>
      </c>
      <c r="B169" s="191" t="s">
        <v>731</v>
      </c>
      <c r="C169" s="192">
        <v>400</v>
      </c>
      <c r="D169" s="192">
        <v>0</v>
      </c>
      <c r="E169" s="210">
        <v>400</v>
      </c>
      <c r="F169" s="192">
        <v>0</v>
      </c>
      <c r="G169" s="192">
        <v>0</v>
      </c>
      <c r="H169" s="192">
        <v>400</v>
      </c>
      <c r="I169" s="192">
        <v>0</v>
      </c>
      <c r="J169" s="192">
        <v>0</v>
      </c>
      <c r="K169" s="192">
        <v>400</v>
      </c>
      <c r="L169" s="192">
        <v>0</v>
      </c>
      <c r="M169" s="192">
        <v>0</v>
      </c>
      <c r="N169" s="192">
        <v>400</v>
      </c>
      <c r="O169" s="192">
        <v>400</v>
      </c>
    </row>
    <row r="170" spans="1:15">
      <c r="A170" s="191" t="s">
        <v>51</v>
      </c>
      <c r="B170" s="191" t="s">
        <v>732</v>
      </c>
      <c r="C170" s="192">
        <v>100</v>
      </c>
      <c r="D170" s="192">
        <v>-100</v>
      </c>
      <c r="E170" s="210">
        <v>0</v>
      </c>
      <c r="F170" s="192">
        <v>0</v>
      </c>
      <c r="G170" s="192">
        <v>0</v>
      </c>
      <c r="H170" s="192">
        <v>0</v>
      </c>
      <c r="I170" s="192">
        <v>0</v>
      </c>
      <c r="J170" s="192">
        <v>0</v>
      </c>
      <c r="K170" s="192">
        <v>0</v>
      </c>
      <c r="L170" s="192">
        <v>0</v>
      </c>
      <c r="M170" s="192">
        <v>0</v>
      </c>
      <c r="N170" s="192">
        <v>0</v>
      </c>
      <c r="O170" s="192">
        <v>0</v>
      </c>
    </row>
    <row r="171" spans="1:15">
      <c r="A171" s="191" t="s">
        <v>52</v>
      </c>
      <c r="B171" s="191" t="s">
        <v>685</v>
      </c>
      <c r="C171" s="192">
        <v>500</v>
      </c>
      <c r="D171" s="192">
        <v>200</v>
      </c>
      <c r="E171" s="210">
        <v>700</v>
      </c>
      <c r="F171" s="192">
        <v>656.93</v>
      </c>
      <c r="G171" s="192">
        <v>656.93</v>
      </c>
      <c r="H171" s="192">
        <v>43.07</v>
      </c>
      <c r="I171" s="192">
        <v>551.92999999999995</v>
      </c>
      <c r="J171" s="192">
        <v>551.92999999999995</v>
      </c>
      <c r="K171" s="192">
        <v>148.07</v>
      </c>
      <c r="L171" s="192">
        <v>551.92999999999995</v>
      </c>
      <c r="M171" s="192">
        <v>551.92999999999995</v>
      </c>
      <c r="N171" s="192">
        <v>43.07</v>
      </c>
      <c r="O171" s="192">
        <v>148.07</v>
      </c>
    </row>
    <row r="172" spans="1:15">
      <c r="A172" s="191" t="s">
        <v>53</v>
      </c>
      <c r="B172" s="191" t="s">
        <v>686</v>
      </c>
      <c r="C172" s="192">
        <v>1000</v>
      </c>
      <c r="D172" s="192">
        <v>3000</v>
      </c>
      <c r="E172" s="210">
        <v>4000</v>
      </c>
      <c r="F172" s="192">
        <v>1343.37</v>
      </c>
      <c r="G172" s="192">
        <v>1343.37</v>
      </c>
      <c r="H172" s="192">
        <v>2656.63</v>
      </c>
      <c r="I172" s="192">
        <v>1343.37</v>
      </c>
      <c r="J172" s="192">
        <v>1343.37</v>
      </c>
      <c r="K172" s="192">
        <v>2656.63</v>
      </c>
      <c r="L172" s="192">
        <v>1343.37</v>
      </c>
      <c r="M172" s="192">
        <v>1343.37</v>
      </c>
      <c r="N172" s="192">
        <v>2656.63</v>
      </c>
      <c r="O172" s="192">
        <v>2656.63</v>
      </c>
    </row>
    <row r="173" spans="1:15">
      <c r="A173" s="199">
        <v>7106</v>
      </c>
      <c r="B173" s="199" t="s">
        <v>913</v>
      </c>
      <c r="C173" s="200">
        <v>41257.53</v>
      </c>
      <c r="D173" s="200">
        <v>-2686.18</v>
      </c>
      <c r="E173" s="200">
        <v>38571.35</v>
      </c>
      <c r="F173" s="200">
        <v>35164.65</v>
      </c>
      <c r="G173" s="200">
        <v>35164.65</v>
      </c>
      <c r="H173" s="200">
        <v>3406.7</v>
      </c>
      <c r="I173" s="200">
        <v>34617.919999999998</v>
      </c>
      <c r="J173" s="200">
        <v>34617.919999999998</v>
      </c>
      <c r="K173" s="192">
        <v>3953.43</v>
      </c>
      <c r="L173" s="192">
        <v>34617.919999999998</v>
      </c>
      <c r="M173" s="192">
        <v>34617.919999999998</v>
      </c>
      <c r="N173" s="192">
        <v>3406.7</v>
      </c>
      <c r="O173" s="192">
        <v>3953.43</v>
      </c>
    </row>
    <row r="174" spans="1:15">
      <c r="A174" s="191" t="s">
        <v>799</v>
      </c>
      <c r="B174" s="191" t="s">
        <v>687</v>
      </c>
      <c r="C174" s="192">
        <v>24472.53</v>
      </c>
      <c r="D174" s="192">
        <v>-1593.35</v>
      </c>
      <c r="E174" s="210">
        <v>22879.18</v>
      </c>
      <c r="F174" s="192">
        <v>21824.44</v>
      </c>
      <c r="G174" s="192">
        <v>21824.44</v>
      </c>
      <c r="H174" s="192">
        <v>1054.74</v>
      </c>
      <c r="I174" s="192">
        <v>21497.119999999999</v>
      </c>
      <c r="J174" s="192">
        <v>21497.119999999999</v>
      </c>
      <c r="K174" s="192">
        <v>1382.06</v>
      </c>
      <c r="L174" s="192">
        <v>21497.119999999999</v>
      </c>
      <c r="M174" s="192">
        <v>21497.119999999999</v>
      </c>
      <c r="N174" s="192">
        <v>1054.74</v>
      </c>
      <c r="O174" s="192">
        <v>1382.06</v>
      </c>
    </row>
    <row r="175" spans="1:15">
      <c r="A175" s="191" t="s">
        <v>800</v>
      </c>
      <c r="B175" s="191" t="s">
        <v>688</v>
      </c>
      <c r="C175" s="192">
        <v>16785</v>
      </c>
      <c r="D175" s="192">
        <v>-1092.83</v>
      </c>
      <c r="E175" s="210">
        <v>15692.17</v>
      </c>
      <c r="F175" s="192">
        <v>13340.21</v>
      </c>
      <c r="G175" s="192">
        <v>13340.21</v>
      </c>
      <c r="H175" s="192">
        <v>2351.96</v>
      </c>
      <c r="I175" s="192">
        <v>13120.8</v>
      </c>
      <c r="J175" s="192">
        <v>13120.8</v>
      </c>
      <c r="K175" s="192">
        <v>2571.37</v>
      </c>
      <c r="L175" s="192">
        <v>13120.8</v>
      </c>
      <c r="M175" s="192">
        <v>13120.8</v>
      </c>
      <c r="N175" s="192">
        <v>2351.96</v>
      </c>
      <c r="O175" s="192">
        <v>2571.37</v>
      </c>
    </row>
    <row r="176" spans="1:15">
      <c r="A176" s="199">
        <v>7107</v>
      </c>
      <c r="B176" s="199" t="s">
        <v>916</v>
      </c>
      <c r="C176" s="200">
        <v>500</v>
      </c>
      <c r="D176" s="200">
        <v>2400</v>
      </c>
      <c r="E176" s="200">
        <v>2900</v>
      </c>
      <c r="F176" s="200">
        <v>2357.0300000000002</v>
      </c>
      <c r="G176" s="200">
        <v>2357.0300000000002</v>
      </c>
      <c r="H176" s="200">
        <v>542.97</v>
      </c>
      <c r="I176" s="200">
        <v>2357.0300000000002</v>
      </c>
      <c r="J176" s="200">
        <v>2357.0300000000002</v>
      </c>
      <c r="K176" s="192">
        <v>542.97</v>
      </c>
      <c r="L176" s="192">
        <v>2357.0300000000002</v>
      </c>
      <c r="M176" s="192">
        <v>2357.0300000000002</v>
      </c>
      <c r="N176" s="192">
        <v>542.97</v>
      </c>
      <c r="O176" s="192">
        <v>542.97</v>
      </c>
    </row>
    <row r="177" spans="1:15">
      <c r="A177" s="191" t="s">
        <v>54</v>
      </c>
      <c r="B177" s="191" t="s">
        <v>689</v>
      </c>
      <c r="C177" s="192">
        <v>500</v>
      </c>
      <c r="D177" s="192">
        <v>2400</v>
      </c>
      <c r="E177" s="210">
        <v>2900</v>
      </c>
      <c r="F177" s="192">
        <v>2357.0300000000002</v>
      </c>
      <c r="G177" s="192">
        <v>2357.0300000000002</v>
      </c>
      <c r="H177" s="192">
        <v>542.97</v>
      </c>
      <c r="I177" s="192">
        <v>2357.0300000000002</v>
      </c>
      <c r="J177" s="192">
        <v>2357.0300000000002</v>
      </c>
      <c r="K177" s="192">
        <v>542.97</v>
      </c>
      <c r="L177" s="192">
        <v>2357.0300000000002</v>
      </c>
      <c r="M177" s="192">
        <v>2357.0300000000002</v>
      </c>
      <c r="N177" s="192">
        <v>542.97</v>
      </c>
      <c r="O177" s="192">
        <v>542.97</v>
      </c>
    </row>
    <row r="178" spans="1:15">
      <c r="A178" s="199">
        <v>7301</v>
      </c>
      <c r="B178" s="199" t="s">
        <v>918</v>
      </c>
      <c r="C178" s="200">
        <v>50</v>
      </c>
      <c r="D178" s="200">
        <v>0</v>
      </c>
      <c r="E178" s="200">
        <v>50</v>
      </c>
      <c r="F178" s="200">
        <v>13.2</v>
      </c>
      <c r="G178" s="200">
        <v>13.2</v>
      </c>
      <c r="H178" s="200">
        <v>36.799999999999997</v>
      </c>
      <c r="I178" s="200">
        <v>13.2</v>
      </c>
      <c r="J178" s="200">
        <v>13.2</v>
      </c>
      <c r="K178" s="192">
        <v>36.799999999999997</v>
      </c>
      <c r="L178" s="192">
        <v>13.2</v>
      </c>
      <c r="M178" s="192">
        <v>13.2</v>
      </c>
      <c r="N178" s="192">
        <v>36.799999999999997</v>
      </c>
      <c r="O178" s="192">
        <v>36.799999999999997</v>
      </c>
    </row>
    <row r="179" spans="1:15">
      <c r="A179" s="191" t="s">
        <v>55</v>
      </c>
      <c r="B179" s="191" t="s">
        <v>690</v>
      </c>
      <c r="C179" s="192">
        <v>50</v>
      </c>
      <c r="D179" s="192">
        <v>0</v>
      </c>
      <c r="E179" s="210">
        <v>50</v>
      </c>
      <c r="F179" s="192">
        <v>13.2</v>
      </c>
      <c r="G179" s="192">
        <v>13.2</v>
      </c>
      <c r="H179" s="192">
        <v>36.799999999999997</v>
      </c>
      <c r="I179" s="192">
        <v>13.2</v>
      </c>
      <c r="J179" s="192">
        <v>13.2</v>
      </c>
      <c r="K179" s="192">
        <v>36.799999999999997</v>
      </c>
      <c r="L179" s="192">
        <v>13.2</v>
      </c>
      <c r="M179" s="192">
        <v>13.2</v>
      </c>
      <c r="N179" s="192">
        <v>36.799999999999997</v>
      </c>
      <c r="O179" s="192">
        <v>36.799999999999997</v>
      </c>
    </row>
    <row r="180" spans="1:15">
      <c r="A180" s="199">
        <v>7302</v>
      </c>
      <c r="B180" s="199" t="s">
        <v>921</v>
      </c>
      <c r="C180" s="200">
        <v>500</v>
      </c>
      <c r="D180" s="200">
        <v>-260</v>
      </c>
      <c r="E180" s="200">
        <v>240</v>
      </c>
      <c r="F180" s="200">
        <v>0</v>
      </c>
      <c r="G180" s="200">
        <v>0</v>
      </c>
      <c r="H180" s="200">
        <v>240</v>
      </c>
      <c r="I180" s="200">
        <v>0</v>
      </c>
      <c r="J180" s="200">
        <v>0</v>
      </c>
      <c r="K180" s="192">
        <v>240</v>
      </c>
      <c r="L180" s="192">
        <v>0</v>
      </c>
      <c r="M180" s="192">
        <v>0</v>
      </c>
      <c r="N180" s="192">
        <v>240</v>
      </c>
      <c r="O180" s="192">
        <v>240</v>
      </c>
    </row>
    <row r="181" spans="1:15">
      <c r="A181" s="191" t="s">
        <v>62</v>
      </c>
      <c r="B181" s="191" t="s">
        <v>692</v>
      </c>
      <c r="C181" s="192">
        <v>500</v>
      </c>
      <c r="D181" s="192">
        <v>-260</v>
      </c>
      <c r="E181" s="210">
        <v>240</v>
      </c>
      <c r="F181" s="192">
        <v>0</v>
      </c>
      <c r="G181" s="192">
        <v>0</v>
      </c>
      <c r="H181" s="192">
        <v>240</v>
      </c>
      <c r="I181" s="192">
        <v>0</v>
      </c>
      <c r="J181" s="192">
        <v>0</v>
      </c>
      <c r="K181" s="192">
        <v>240</v>
      </c>
      <c r="L181" s="192">
        <v>0</v>
      </c>
      <c r="M181" s="192">
        <v>0</v>
      </c>
      <c r="N181" s="192">
        <v>240</v>
      </c>
      <c r="O181" s="192">
        <v>240</v>
      </c>
    </row>
    <row r="182" spans="1:15">
      <c r="A182" s="199">
        <v>7303</v>
      </c>
      <c r="B182" s="199" t="s">
        <v>930</v>
      </c>
      <c r="C182" s="200">
        <v>2300</v>
      </c>
      <c r="D182" s="200">
        <v>-1000</v>
      </c>
      <c r="E182" s="200">
        <v>1300</v>
      </c>
      <c r="F182" s="200">
        <v>763.83</v>
      </c>
      <c r="G182" s="200">
        <v>763.83</v>
      </c>
      <c r="H182" s="200">
        <v>536.16999999999996</v>
      </c>
      <c r="I182" s="200">
        <v>763.83</v>
      </c>
      <c r="J182" s="200">
        <v>763.83</v>
      </c>
      <c r="K182" s="192">
        <v>536.16999999999996</v>
      </c>
      <c r="L182" s="192">
        <v>763.83</v>
      </c>
      <c r="M182" s="192">
        <v>763.83</v>
      </c>
      <c r="N182" s="192">
        <v>536.16999999999996</v>
      </c>
      <c r="O182" s="192">
        <v>536.16999999999996</v>
      </c>
    </row>
    <row r="183" spans="1:15">
      <c r="A183" s="191" t="s">
        <v>56</v>
      </c>
      <c r="B183" s="191" t="s">
        <v>700</v>
      </c>
      <c r="C183" s="192">
        <v>500</v>
      </c>
      <c r="D183" s="192">
        <v>-300</v>
      </c>
      <c r="E183" s="210">
        <v>200</v>
      </c>
      <c r="F183" s="192">
        <v>0</v>
      </c>
      <c r="G183" s="192">
        <v>0</v>
      </c>
      <c r="H183" s="192">
        <v>200</v>
      </c>
      <c r="I183" s="192">
        <v>0</v>
      </c>
      <c r="J183" s="192">
        <v>0</v>
      </c>
      <c r="K183" s="192">
        <v>200</v>
      </c>
      <c r="L183" s="192">
        <v>0</v>
      </c>
      <c r="M183" s="192">
        <v>0</v>
      </c>
      <c r="N183" s="192">
        <v>200</v>
      </c>
      <c r="O183" s="192">
        <v>200</v>
      </c>
    </row>
    <row r="184" spans="1:15">
      <c r="A184" s="191" t="s">
        <v>57</v>
      </c>
      <c r="B184" s="191" t="s">
        <v>701</v>
      </c>
      <c r="C184" s="192">
        <v>1800</v>
      </c>
      <c r="D184" s="192">
        <v>-700</v>
      </c>
      <c r="E184" s="210">
        <v>1100</v>
      </c>
      <c r="F184" s="192">
        <v>763.83</v>
      </c>
      <c r="G184" s="192">
        <v>763.83</v>
      </c>
      <c r="H184" s="192">
        <v>336.17</v>
      </c>
      <c r="I184" s="192">
        <v>763.83</v>
      </c>
      <c r="J184" s="192">
        <v>763.83</v>
      </c>
      <c r="K184" s="192">
        <v>336.17</v>
      </c>
      <c r="L184" s="192">
        <v>763.83</v>
      </c>
      <c r="M184" s="192">
        <v>763.83</v>
      </c>
      <c r="N184" s="192">
        <v>336.17</v>
      </c>
      <c r="O184" s="192">
        <v>336.17</v>
      </c>
    </row>
    <row r="185" spans="1:15">
      <c r="A185" s="199">
        <v>7305</v>
      </c>
      <c r="B185" s="199" t="s">
        <v>1073</v>
      </c>
      <c r="C185" s="200">
        <v>200</v>
      </c>
      <c r="D185" s="200">
        <v>510</v>
      </c>
      <c r="E185" s="200">
        <v>710</v>
      </c>
      <c r="F185" s="200">
        <v>642.96</v>
      </c>
      <c r="G185" s="200">
        <v>642.96</v>
      </c>
      <c r="H185" s="200">
        <v>67.040000000000006</v>
      </c>
      <c r="I185" s="200">
        <v>642.96</v>
      </c>
      <c r="J185" s="200">
        <v>642.96</v>
      </c>
      <c r="K185" s="192">
        <v>67.040000000000006</v>
      </c>
      <c r="L185" s="192">
        <v>631.71</v>
      </c>
      <c r="M185" s="192">
        <v>631.71</v>
      </c>
      <c r="N185" s="192">
        <v>67.040000000000006</v>
      </c>
      <c r="O185" s="192">
        <v>67.040000000000006</v>
      </c>
    </row>
    <row r="186" spans="1:15">
      <c r="A186" s="191" t="s">
        <v>543</v>
      </c>
      <c r="B186" s="191" t="s">
        <v>508</v>
      </c>
      <c r="C186" s="192">
        <v>200</v>
      </c>
      <c r="D186" s="192">
        <v>510</v>
      </c>
      <c r="E186" s="210">
        <v>710</v>
      </c>
      <c r="F186" s="192">
        <v>642.96</v>
      </c>
      <c r="G186" s="192">
        <v>642.96</v>
      </c>
      <c r="H186" s="192">
        <v>67.040000000000006</v>
      </c>
      <c r="I186" s="192">
        <v>642.96</v>
      </c>
      <c r="J186" s="192">
        <v>642.96</v>
      </c>
      <c r="K186" s="192">
        <v>67.040000000000006</v>
      </c>
      <c r="L186" s="192">
        <v>631.71</v>
      </c>
      <c r="M186" s="192">
        <v>631.71</v>
      </c>
      <c r="N186" s="192">
        <v>67.040000000000006</v>
      </c>
      <c r="O186" s="192">
        <v>67.040000000000006</v>
      </c>
    </row>
    <row r="187" spans="1:15">
      <c r="A187" s="199">
        <v>7306</v>
      </c>
      <c r="B187" s="199" t="s">
        <v>940</v>
      </c>
      <c r="C187" s="200">
        <v>93825.04</v>
      </c>
      <c r="D187" s="200">
        <v>85192.37</v>
      </c>
      <c r="E187" s="200">
        <v>179017.41</v>
      </c>
      <c r="F187" s="200">
        <v>85255.67</v>
      </c>
      <c r="G187" s="200">
        <v>85255.67</v>
      </c>
      <c r="H187" s="200">
        <v>93761.74</v>
      </c>
      <c r="I187" s="200">
        <v>37601.370000000003</v>
      </c>
      <c r="J187" s="200">
        <v>37601.370000000003</v>
      </c>
      <c r="K187" s="192">
        <v>141416.04</v>
      </c>
      <c r="L187" s="192">
        <v>37583.78</v>
      </c>
      <c r="M187" s="192">
        <v>37583.78</v>
      </c>
      <c r="N187" s="192">
        <v>93761.74</v>
      </c>
      <c r="O187" s="192">
        <v>141416.04</v>
      </c>
    </row>
    <row r="188" spans="1:15">
      <c r="A188" s="191" t="s">
        <v>74</v>
      </c>
      <c r="B188" s="191" t="s">
        <v>504</v>
      </c>
      <c r="C188" s="192">
        <v>23670.74</v>
      </c>
      <c r="D188" s="192">
        <v>20000</v>
      </c>
      <c r="E188" s="210">
        <v>43670.74</v>
      </c>
      <c r="F188" s="192">
        <v>14304</v>
      </c>
      <c r="G188" s="192">
        <v>14304</v>
      </c>
      <c r="H188" s="192">
        <v>29366.74</v>
      </c>
      <c r="I188" s="192">
        <v>14304</v>
      </c>
      <c r="J188" s="192">
        <v>14304</v>
      </c>
      <c r="K188" s="192">
        <v>29366.74</v>
      </c>
      <c r="L188" s="192">
        <v>14304</v>
      </c>
      <c r="M188" s="192">
        <v>14304</v>
      </c>
      <c r="N188" s="192">
        <v>29366.74</v>
      </c>
      <c r="O188" s="192">
        <v>29366.74</v>
      </c>
    </row>
    <row r="189" spans="1:15">
      <c r="A189" s="191" t="s">
        <v>58</v>
      </c>
      <c r="B189" s="191" t="s">
        <v>752</v>
      </c>
      <c r="C189" s="192">
        <v>500</v>
      </c>
      <c r="D189" s="192">
        <v>900</v>
      </c>
      <c r="E189" s="210">
        <v>1400</v>
      </c>
      <c r="F189" s="192">
        <v>1005</v>
      </c>
      <c r="G189" s="192">
        <v>1005</v>
      </c>
      <c r="H189" s="192">
        <v>395</v>
      </c>
      <c r="I189" s="192">
        <v>1005</v>
      </c>
      <c r="J189" s="192">
        <v>1005</v>
      </c>
      <c r="K189" s="192">
        <v>395</v>
      </c>
      <c r="L189" s="192">
        <v>987.41</v>
      </c>
      <c r="M189" s="192">
        <v>987.41</v>
      </c>
      <c r="N189" s="192">
        <v>395</v>
      </c>
      <c r="O189" s="192">
        <v>395</v>
      </c>
    </row>
    <row r="190" spans="1:15">
      <c r="A190" s="191" t="s">
        <v>73</v>
      </c>
      <c r="B190" s="191" t="s">
        <v>540</v>
      </c>
      <c r="C190" s="192">
        <v>31154.3</v>
      </c>
      <c r="D190" s="192">
        <v>0</v>
      </c>
      <c r="E190" s="210">
        <v>31154.3</v>
      </c>
      <c r="F190" s="192">
        <v>31154.3</v>
      </c>
      <c r="G190" s="192">
        <v>31154.3</v>
      </c>
      <c r="H190" s="192">
        <v>0</v>
      </c>
      <c r="I190" s="192">
        <v>0</v>
      </c>
      <c r="J190" s="192">
        <v>0</v>
      </c>
      <c r="K190" s="192">
        <v>31154.3</v>
      </c>
      <c r="L190" s="192">
        <v>0</v>
      </c>
      <c r="M190" s="192">
        <v>0</v>
      </c>
      <c r="N190" s="192">
        <v>0</v>
      </c>
      <c r="O190" s="192">
        <v>31154.3</v>
      </c>
    </row>
    <row r="191" spans="1:15">
      <c r="A191" s="191" t="s">
        <v>75</v>
      </c>
      <c r="B191" s="191" t="s">
        <v>541</v>
      </c>
      <c r="C191" s="192">
        <v>15000</v>
      </c>
      <c r="D191" s="192">
        <v>0</v>
      </c>
      <c r="E191" s="210">
        <v>15000</v>
      </c>
      <c r="F191" s="192">
        <v>15000</v>
      </c>
      <c r="G191" s="192">
        <v>15000</v>
      </c>
      <c r="H191" s="192">
        <v>0</v>
      </c>
      <c r="I191" s="192">
        <v>0</v>
      </c>
      <c r="J191" s="192">
        <v>0</v>
      </c>
      <c r="K191" s="192">
        <v>15000</v>
      </c>
      <c r="L191" s="192">
        <v>0</v>
      </c>
      <c r="M191" s="192">
        <v>0</v>
      </c>
      <c r="N191" s="192">
        <v>0</v>
      </c>
      <c r="O191" s="192">
        <v>15000</v>
      </c>
    </row>
    <row r="192" spans="1:15">
      <c r="A192" s="191" t="s">
        <v>76</v>
      </c>
      <c r="B192" s="191" t="s">
        <v>542</v>
      </c>
      <c r="C192" s="192">
        <v>1500</v>
      </c>
      <c r="D192" s="192">
        <v>0</v>
      </c>
      <c r="E192" s="210">
        <v>1500</v>
      </c>
      <c r="F192" s="192">
        <v>1500</v>
      </c>
      <c r="G192" s="192">
        <v>1500</v>
      </c>
      <c r="H192" s="192">
        <v>0</v>
      </c>
      <c r="I192" s="192">
        <v>0</v>
      </c>
      <c r="J192" s="192">
        <v>0</v>
      </c>
      <c r="K192" s="192">
        <v>1500</v>
      </c>
      <c r="L192" s="192">
        <v>0</v>
      </c>
      <c r="M192" s="192">
        <v>0</v>
      </c>
      <c r="N192" s="192">
        <v>0</v>
      </c>
      <c r="O192" s="192">
        <v>1500</v>
      </c>
    </row>
    <row r="193" spans="1:15">
      <c r="A193" s="191" t="s">
        <v>72</v>
      </c>
      <c r="B193" s="191" t="s">
        <v>535</v>
      </c>
      <c r="C193" s="192">
        <v>15000</v>
      </c>
      <c r="D193" s="192">
        <v>-15000</v>
      </c>
      <c r="E193" s="210">
        <v>0</v>
      </c>
      <c r="F193" s="192">
        <v>0</v>
      </c>
      <c r="G193" s="192">
        <v>0</v>
      </c>
      <c r="H193" s="192">
        <v>0</v>
      </c>
      <c r="I193" s="192">
        <v>0</v>
      </c>
      <c r="J193" s="192">
        <v>0</v>
      </c>
      <c r="K193" s="192">
        <v>0</v>
      </c>
      <c r="L193" s="192">
        <v>0</v>
      </c>
      <c r="M193" s="192">
        <v>0</v>
      </c>
      <c r="N193" s="192">
        <v>0</v>
      </c>
      <c r="O193" s="192">
        <v>0</v>
      </c>
    </row>
    <row r="194" spans="1:15">
      <c r="A194" s="191" t="s">
        <v>538</v>
      </c>
      <c r="B194" s="191" t="s">
        <v>536</v>
      </c>
      <c r="C194" s="192">
        <v>1000</v>
      </c>
      <c r="D194" s="192">
        <v>21292.37</v>
      </c>
      <c r="E194" s="210">
        <v>22292.37</v>
      </c>
      <c r="F194" s="192">
        <v>22292.37</v>
      </c>
      <c r="G194" s="192">
        <v>22292.37</v>
      </c>
      <c r="H194" s="192">
        <v>0</v>
      </c>
      <c r="I194" s="192">
        <v>22292.37</v>
      </c>
      <c r="J194" s="192">
        <v>22292.37</v>
      </c>
      <c r="K194" s="192">
        <v>0</v>
      </c>
      <c r="L194" s="192">
        <v>22292.37</v>
      </c>
      <c r="M194" s="192">
        <v>22292.37</v>
      </c>
      <c r="N194" s="192">
        <v>0</v>
      </c>
      <c r="O194" s="192">
        <v>0</v>
      </c>
    </row>
    <row r="195" spans="1:15">
      <c r="A195" s="191" t="s">
        <v>539</v>
      </c>
      <c r="B195" s="191" t="s">
        <v>537</v>
      </c>
      <c r="C195" s="192">
        <v>6000</v>
      </c>
      <c r="D195" s="192">
        <v>-6000</v>
      </c>
      <c r="E195" s="210">
        <v>0</v>
      </c>
      <c r="F195" s="192">
        <v>0</v>
      </c>
      <c r="G195" s="192">
        <v>0</v>
      </c>
      <c r="H195" s="192">
        <v>0</v>
      </c>
      <c r="I195" s="192">
        <v>0</v>
      </c>
      <c r="J195" s="192">
        <v>0</v>
      </c>
      <c r="K195" s="192">
        <v>0</v>
      </c>
      <c r="L195" s="192">
        <v>0</v>
      </c>
      <c r="M195" s="192">
        <v>0</v>
      </c>
      <c r="N195" s="192">
        <v>0</v>
      </c>
      <c r="O195" s="192">
        <v>0</v>
      </c>
    </row>
    <row r="196" spans="1:15">
      <c r="A196" s="191" t="s">
        <v>1074</v>
      </c>
      <c r="B196" s="191" t="s">
        <v>1075</v>
      </c>
      <c r="C196" s="192">
        <v>0</v>
      </c>
      <c r="D196" s="192">
        <v>64000</v>
      </c>
      <c r="E196" s="210">
        <v>64000</v>
      </c>
      <c r="F196" s="192">
        <v>0</v>
      </c>
      <c r="G196" s="192">
        <v>0</v>
      </c>
      <c r="H196" s="192">
        <v>64000</v>
      </c>
      <c r="I196" s="192">
        <v>0</v>
      </c>
      <c r="J196" s="192">
        <v>0</v>
      </c>
      <c r="K196" s="192">
        <v>64000</v>
      </c>
      <c r="L196" s="192">
        <v>0</v>
      </c>
      <c r="M196" s="192">
        <v>0</v>
      </c>
      <c r="N196" s="192">
        <v>64000</v>
      </c>
      <c r="O196" s="192">
        <v>64000</v>
      </c>
    </row>
    <row r="197" spans="1:15">
      <c r="A197" s="199">
        <v>7307</v>
      </c>
      <c r="B197" s="199" t="s">
        <v>943</v>
      </c>
      <c r="C197" s="200">
        <v>0</v>
      </c>
      <c r="D197" s="200">
        <v>40000</v>
      </c>
      <c r="E197" s="200">
        <v>40000</v>
      </c>
      <c r="F197" s="200">
        <v>0</v>
      </c>
      <c r="G197" s="200">
        <v>0</v>
      </c>
      <c r="H197" s="200">
        <v>40000</v>
      </c>
      <c r="I197" s="200">
        <v>0</v>
      </c>
      <c r="J197" s="200">
        <v>0</v>
      </c>
      <c r="K197" s="192">
        <v>40000</v>
      </c>
      <c r="L197" s="192">
        <v>0</v>
      </c>
      <c r="M197" s="192">
        <v>0</v>
      </c>
      <c r="N197" s="192">
        <v>40000</v>
      </c>
      <c r="O197" s="192">
        <v>40000</v>
      </c>
    </row>
    <row r="198" spans="1:15">
      <c r="A198" s="191" t="s">
        <v>1076</v>
      </c>
      <c r="B198" s="191" t="s">
        <v>1077</v>
      </c>
      <c r="C198" s="192">
        <v>0</v>
      </c>
      <c r="D198" s="192">
        <v>40000</v>
      </c>
      <c r="E198" s="210">
        <v>40000</v>
      </c>
      <c r="F198" s="192">
        <v>0</v>
      </c>
      <c r="G198" s="192">
        <v>0</v>
      </c>
      <c r="H198" s="192">
        <v>40000</v>
      </c>
      <c r="I198" s="192">
        <v>0</v>
      </c>
      <c r="J198" s="192">
        <v>0</v>
      </c>
      <c r="K198" s="192">
        <v>40000</v>
      </c>
      <c r="L198" s="192">
        <v>0</v>
      </c>
      <c r="M198" s="192">
        <v>0</v>
      </c>
      <c r="N198" s="192">
        <v>40000</v>
      </c>
      <c r="O198" s="192">
        <v>40000</v>
      </c>
    </row>
    <row r="199" spans="1:15">
      <c r="A199" s="199">
        <v>7308</v>
      </c>
      <c r="B199" s="199" t="s">
        <v>1078</v>
      </c>
      <c r="C199" s="200">
        <v>18650.3</v>
      </c>
      <c r="D199" s="200">
        <v>6907.9</v>
      </c>
      <c r="E199" s="200">
        <v>25558.2</v>
      </c>
      <c r="F199" s="200">
        <v>20916.87</v>
      </c>
      <c r="G199" s="200">
        <v>20916.87</v>
      </c>
      <c r="H199" s="200">
        <v>4641.33</v>
      </c>
      <c r="I199" s="200">
        <v>20916.87</v>
      </c>
      <c r="J199" s="200">
        <v>20916.87</v>
      </c>
      <c r="K199" s="192">
        <v>4641.33</v>
      </c>
      <c r="L199" s="192">
        <v>20831.11</v>
      </c>
      <c r="M199" s="192">
        <v>20831.11</v>
      </c>
      <c r="N199" s="192">
        <v>4641.33</v>
      </c>
      <c r="O199" s="192">
        <v>4641.33</v>
      </c>
    </row>
    <row r="200" spans="1:15">
      <c r="A200" s="191" t="s">
        <v>59</v>
      </c>
      <c r="B200" s="191" t="s">
        <v>702</v>
      </c>
      <c r="C200" s="192">
        <v>3145</v>
      </c>
      <c r="D200" s="192">
        <v>1500</v>
      </c>
      <c r="E200" s="210">
        <v>4645</v>
      </c>
      <c r="F200" s="192">
        <v>3402.19</v>
      </c>
      <c r="G200" s="192">
        <v>3402.19</v>
      </c>
      <c r="H200" s="192">
        <v>1242.81</v>
      </c>
      <c r="I200" s="192">
        <v>3402.19</v>
      </c>
      <c r="J200" s="192">
        <v>3402.19</v>
      </c>
      <c r="K200" s="192">
        <v>1242.81</v>
      </c>
      <c r="L200" s="192">
        <v>3352.54</v>
      </c>
      <c r="M200" s="192">
        <v>3352.54</v>
      </c>
      <c r="N200" s="192">
        <v>1242.81</v>
      </c>
      <c r="O200" s="192">
        <v>1242.81</v>
      </c>
    </row>
    <row r="201" spans="1:15">
      <c r="A201" s="191" t="s">
        <v>801</v>
      </c>
      <c r="B201" s="191" t="s">
        <v>703</v>
      </c>
      <c r="C201" s="192">
        <v>100</v>
      </c>
      <c r="D201" s="192">
        <v>951.47</v>
      </c>
      <c r="E201" s="210">
        <v>1051.47</v>
      </c>
      <c r="F201" s="192">
        <v>764.88</v>
      </c>
      <c r="G201" s="192">
        <v>764.88</v>
      </c>
      <c r="H201" s="192">
        <v>286.58999999999997</v>
      </c>
      <c r="I201" s="192">
        <v>764.88</v>
      </c>
      <c r="J201" s="192">
        <v>764.88</v>
      </c>
      <c r="K201" s="192">
        <v>286.58999999999997</v>
      </c>
      <c r="L201" s="192">
        <v>764.88</v>
      </c>
      <c r="M201" s="192">
        <v>764.88</v>
      </c>
      <c r="N201" s="192">
        <v>286.58999999999997</v>
      </c>
      <c r="O201" s="192">
        <v>286.58999999999997</v>
      </c>
    </row>
    <row r="202" spans="1:15">
      <c r="A202" s="191" t="s">
        <v>60</v>
      </c>
      <c r="B202" s="191" t="s">
        <v>704</v>
      </c>
      <c r="C202" s="192">
        <v>552.79999999999995</v>
      </c>
      <c r="D202" s="192">
        <v>0</v>
      </c>
      <c r="E202" s="210">
        <v>552.79999999999995</v>
      </c>
      <c r="F202" s="192">
        <v>478.28</v>
      </c>
      <c r="G202" s="192">
        <v>478.28</v>
      </c>
      <c r="H202" s="192">
        <v>74.52</v>
      </c>
      <c r="I202" s="192">
        <v>478.28</v>
      </c>
      <c r="J202" s="192">
        <v>478.28</v>
      </c>
      <c r="K202" s="192">
        <v>74.52</v>
      </c>
      <c r="L202" s="192">
        <v>478.28</v>
      </c>
      <c r="M202" s="192">
        <v>478.28</v>
      </c>
      <c r="N202" s="192">
        <v>74.52</v>
      </c>
      <c r="O202" s="192">
        <v>74.52</v>
      </c>
    </row>
    <row r="203" spans="1:15">
      <c r="A203" s="191" t="s">
        <v>802</v>
      </c>
      <c r="B203" s="191" t="s">
        <v>705</v>
      </c>
      <c r="C203" s="192">
        <v>200</v>
      </c>
      <c r="D203" s="192">
        <v>50</v>
      </c>
      <c r="E203" s="210">
        <v>250</v>
      </c>
      <c r="F203" s="192">
        <v>224.78</v>
      </c>
      <c r="G203" s="192">
        <v>224.78</v>
      </c>
      <c r="H203" s="192">
        <v>25.22</v>
      </c>
      <c r="I203" s="192">
        <v>224.78</v>
      </c>
      <c r="J203" s="192">
        <v>224.78</v>
      </c>
      <c r="K203" s="192">
        <v>25.22</v>
      </c>
      <c r="L203" s="192">
        <v>224.78</v>
      </c>
      <c r="M203" s="192">
        <v>224.78</v>
      </c>
      <c r="N203" s="192">
        <v>25.22</v>
      </c>
      <c r="O203" s="192">
        <v>25.22</v>
      </c>
    </row>
    <row r="204" spans="1:15">
      <c r="A204" s="191" t="s">
        <v>61</v>
      </c>
      <c r="B204" s="191" t="s">
        <v>495</v>
      </c>
      <c r="C204" s="192">
        <v>690</v>
      </c>
      <c r="D204" s="192">
        <v>-338.27</v>
      </c>
      <c r="E204" s="210">
        <v>351.73</v>
      </c>
      <c r="F204" s="192">
        <v>351.73</v>
      </c>
      <c r="G204" s="192">
        <v>351.73</v>
      </c>
      <c r="H204" s="192">
        <v>0</v>
      </c>
      <c r="I204" s="192">
        <v>351.73</v>
      </c>
      <c r="J204" s="192">
        <v>351.73</v>
      </c>
      <c r="K204" s="192">
        <v>0</v>
      </c>
      <c r="L204" s="192">
        <v>351.73</v>
      </c>
      <c r="M204" s="192">
        <v>351.73</v>
      </c>
      <c r="N204" s="192">
        <v>0</v>
      </c>
      <c r="O204" s="192">
        <v>0</v>
      </c>
    </row>
    <row r="205" spans="1:15">
      <c r="A205" s="191" t="s">
        <v>63</v>
      </c>
      <c r="B205" s="191" t="s">
        <v>497</v>
      </c>
      <c r="C205" s="192">
        <v>2000</v>
      </c>
      <c r="D205" s="192">
        <v>4050</v>
      </c>
      <c r="E205" s="210">
        <v>6050</v>
      </c>
      <c r="F205" s="192">
        <v>5597.63</v>
      </c>
      <c r="G205" s="192">
        <v>5597.63</v>
      </c>
      <c r="H205" s="192">
        <v>452.37</v>
      </c>
      <c r="I205" s="192">
        <v>5597.63</v>
      </c>
      <c r="J205" s="192">
        <v>5597.63</v>
      </c>
      <c r="K205" s="192">
        <v>452.37</v>
      </c>
      <c r="L205" s="192">
        <v>5597.63</v>
      </c>
      <c r="M205" s="192">
        <v>5597.63</v>
      </c>
      <c r="N205" s="192">
        <v>452.37</v>
      </c>
      <c r="O205" s="192">
        <v>452.37</v>
      </c>
    </row>
    <row r="206" spans="1:15">
      <c r="A206" s="191" t="s">
        <v>79</v>
      </c>
      <c r="B206" s="191" t="s">
        <v>534</v>
      </c>
      <c r="C206" s="192">
        <v>1000</v>
      </c>
      <c r="D206" s="192">
        <v>-1000</v>
      </c>
      <c r="E206" s="210">
        <v>0</v>
      </c>
      <c r="F206" s="192">
        <v>0</v>
      </c>
      <c r="G206" s="192">
        <v>0</v>
      </c>
      <c r="H206" s="192">
        <v>0</v>
      </c>
      <c r="I206" s="192">
        <v>0</v>
      </c>
      <c r="J206" s="192">
        <v>0</v>
      </c>
      <c r="K206" s="192">
        <v>0</v>
      </c>
      <c r="L206" s="192">
        <v>0</v>
      </c>
      <c r="M206" s="192">
        <v>0</v>
      </c>
      <c r="N206" s="192">
        <v>0</v>
      </c>
      <c r="O206" s="192">
        <v>0</v>
      </c>
    </row>
    <row r="207" spans="1:15">
      <c r="A207" s="191" t="s">
        <v>77</v>
      </c>
      <c r="B207" s="191" t="s">
        <v>530</v>
      </c>
      <c r="C207" s="192">
        <v>7000</v>
      </c>
      <c r="D207" s="192">
        <v>294.7</v>
      </c>
      <c r="E207" s="210">
        <v>7294.7</v>
      </c>
      <c r="F207" s="192">
        <v>6470.89</v>
      </c>
      <c r="G207" s="192">
        <v>6470.89</v>
      </c>
      <c r="H207" s="192">
        <v>823.81</v>
      </c>
      <c r="I207" s="192">
        <v>6470.89</v>
      </c>
      <c r="J207" s="192">
        <v>6470.89</v>
      </c>
      <c r="K207" s="192">
        <v>823.81</v>
      </c>
      <c r="L207" s="192">
        <v>6434.78</v>
      </c>
      <c r="M207" s="192">
        <v>6434.78</v>
      </c>
      <c r="N207" s="192">
        <v>823.81</v>
      </c>
      <c r="O207" s="192">
        <v>823.81</v>
      </c>
    </row>
    <row r="208" spans="1:15">
      <c r="A208" s="191" t="s">
        <v>65</v>
      </c>
      <c r="B208" s="191" t="s">
        <v>533</v>
      </c>
      <c r="C208" s="192">
        <v>500</v>
      </c>
      <c r="D208" s="192">
        <v>-200</v>
      </c>
      <c r="E208" s="210">
        <v>300</v>
      </c>
      <c r="F208" s="192">
        <v>0</v>
      </c>
      <c r="G208" s="192">
        <v>0</v>
      </c>
      <c r="H208" s="192">
        <v>300</v>
      </c>
      <c r="I208" s="192">
        <v>0</v>
      </c>
      <c r="J208" s="192">
        <v>0</v>
      </c>
      <c r="K208" s="192">
        <v>300</v>
      </c>
      <c r="L208" s="192">
        <v>0</v>
      </c>
      <c r="M208" s="192">
        <v>0</v>
      </c>
      <c r="N208" s="192">
        <v>300</v>
      </c>
      <c r="O208" s="192">
        <v>300</v>
      </c>
    </row>
    <row r="209" spans="1:15">
      <c r="A209" s="191" t="s">
        <v>532</v>
      </c>
      <c r="B209" s="191" t="s">
        <v>531</v>
      </c>
      <c r="C209" s="192">
        <v>600</v>
      </c>
      <c r="D209" s="192">
        <v>0</v>
      </c>
      <c r="E209" s="210">
        <v>600</v>
      </c>
      <c r="F209" s="192">
        <v>422.78</v>
      </c>
      <c r="G209" s="192">
        <v>422.78</v>
      </c>
      <c r="H209" s="192">
        <v>177.22</v>
      </c>
      <c r="I209" s="192">
        <v>422.78</v>
      </c>
      <c r="J209" s="192">
        <v>422.78</v>
      </c>
      <c r="K209" s="192">
        <v>177.22</v>
      </c>
      <c r="L209" s="192">
        <v>422.78</v>
      </c>
      <c r="M209" s="192">
        <v>422.78</v>
      </c>
      <c r="N209" s="192">
        <v>177.22</v>
      </c>
      <c r="O209" s="192">
        <v>177.22</v>
      </c>
    </row>
    <row r="210" spans="1:15">
      <c r="A210" s="191" t="s">
        <v>529</v>
      </c>
      <c r="B210" s="191" t="s">
        <v>241</v>
      </c>
      <c r="C210" s="192">
        <v>800</v>
      </c>
      <c r="D210" s="192">
        <v>500</v>
      </c>
      <c r="E210" s="210">
        <v>1300</v>
      </c>
      <c r="F210" s="192">
        <v>548.27</v>
      </c>
      <c r="G210" s="192">
        <v>548.27</v>
      </c>
      <c r="H210" s="192">
        <v>751.73</v>
      </c>
      <c r="I210" s="192">
        <v>548.27</v>
      </c>
      <c r="J210" s="192">
        <v>548.27</v>
      </c>
      <c r="K210" s="192">
        <v>751.73</v>
      </c>
      <c r="L210" s="192">
        <v>548.27</v>
      </c>
      <c r="M210" s="192">
        <v>548.27</v>
      </c>
      <c r="N210" s="192">
        <v>751.73</v>
      </c>
      <c r="O210" s="192">
        <v>751.73</v>
      </c>
    </row>
    <row r="211" spans="1:15">
      <c r="A211" s="191" t="s">
        <v>528</v>
      </c>
      <c r="B211" s="191" t="s">
        <v>242</v>
      </c>
      <c r="C211" s="192">
        <v>1562.5</v>
      </c>
      <c r="D211" s="192">
        <v>0</v>
      </c>
      <c r="E211" s="210">
        <v>1562.5</v>
      </c>
      <c r="F211" s="192">
        <v>1138.3499999999999</v>
      </c>
      <c r="G211" s="192">
        <v>1138.3499999999999</v>
      </c>
      <c r="H211" s="192">
        <v>424.15</v>
      </c>
      <c r="I211" s="192">
        <v>1138.3499999999999</v>
      </c>
      <c r="J211" s="192">
        <v>1138.3499999999999</v>
      </c>
      <c r="K211" s="192">
        <v>424.15</v>
      </c>
      <c r="L211" s="192">
        <v>1138.3499999999999</v>
      </c>
      <c r="M211" s="192">
        <v>1138.3499999999999</v>
      </c>
      <c r="N211" s="192">
        <v>424.15</v>
      </c>
      <c r="O211" s="192">
        <v>424.15</v>
      </c>
    </row>
    <row r="212" spans="1:15">
      <c r="A212" s="191" t="s">
        <v>64</v>
      </c>
      <c r="B212" s="191" t="s">
        <v>527</v>
      </c>
      <c r="C212" s="192">
        <v>500</v>
      </c>
      <c r="D212" s="192">
        <v>1100</v>
      </c>
      <c r="E212" s="210">
        <v>1600</v>
      </c>
      <c r="F212" s="192">
        <v>1517.09</v>
      </c>
      <c r="G212" s="192">
        <v>1517.09</v>
      </c>
      <c r="H212" s="192">
        <v>82.91</v>
      </c>
      <c r="I212" s="192">
        <v>1517.09</v>
      </c>
      <c r="J212" s="192">
        <v>1517.09</v>
      </c>
      <c r="K212" s="192">
        <v>82.91</v>
      </c>
      <c r="L212" s="192">
        <v>1517.09</v>
      </c>
      <c r="M212" s="192">
        <v>1517.09</v>
      </c>
      <c r="N212" s="192">
        <v>82.91</v>
      </c>
      <c r="O212" s="192">
        <v>82.91</v>
      </c>
    </row>
    <row r="213" spans="1:15">
      <c r="A213" s="199">
        <v>7314</v>
      </c>
      <c r="B213" s="199" t="s">
        <v>957</v>
      </c>
      <c r="C213" s="200">
        <v>300</v>
      </c>
      <c r="D213" s="200">
        <v>-50</v>
      </c>
      <c r="E213" s="200">
        <v>250</v>
      </c>
      <c r="F213" s="200">
        <v>124.65</v>
      </c>
      <c r="G213" s="200">
        <v>124.65</v>
      </c>
      <c r="H213" s="200">
        <v>125.35</v>
      </c>
      <c r="I213" s="200">
        <v>124.65</v>
      </c>
      <c r="J213" s="200">
        <v>124.65</v>
      </c>
      <c r="K213" s="192">
        <v>125.35</v>
      </c>
      <c r="L213" s="192">
        <v>124.65</v>
      </c>
      <c r="M213" s="192">
        <v>124.65</v>
      </c>
      <c r="N213" s="192">
        <v>125.35</v>
      </c>
      <c r="O213" s="192">
        <v>125.35</v>
      </c>
    </row>
    <row r="214" spans="1:15">
      <c r="A214" s="191" t="s">
        <v>66</v>
      </c>
      <c r="B214" s="191" t="s">
        <v>706</v>
      </c>
      <c r="C214" s="192">
        <v>100</v>
      </c>
      <c r="D214" s="192">
        <v>-50</v>
      </c>
      <c r="E214" s="210">
        <v>50</v>
      </c>
      <c r="F214" s="192">
        <v>0</v>
      </c>
      <c r="G214" s="192">
        <v>0</v>
      </c>
      <c r="H214" s="192">
        <v>50</v>
      </c>
      <c r="I214" s="192">
        <v>0</v>
      </c>
      <c r="J214" s="192">
        <v>0</v>
      </c>
      <c r="K214" s="192">
        <v>50</v>
      </c>
      <c r="L214" s="192">
        <v>0</v>
      </c>
      <c r="M214" s="192">
        <v>0</v>
      </c>
      <c r="N214" s="192">
        <v>50</v>
      </c>
      <c r="O214" s="192">
        <v>50</v>
      </c>
    </row>
    <row r="215" spans="1:15">
      <c r="A215" s="191" t="s">
        <v>67</v>
      </c>
      <c r="B215" s="191" t="s">
        <v>707</v>
      </c>
      <c r="C215" s="192">
        <v>100</v>
      </c>
      <c r="D215" s="192">
        <v>-50</v>
      </c>
      <c r="E215" s="210">
        <v>50</v>
      </c>
      <c r="F215" s="192">
        <v>0</v>
      </c>
      <c r="G215" s="192">
        <v>0</v>
      </c>
      <c r="H215" s="192">
        <v>50</v>
      </c>
      <c r="I215" s="192">
        <v>0</v>
      </c>
      <c r="J215" s="192">
        <v>0</v>
      </c>
      <c r="K215" s="192">
        <v>50</v>
      </c>
      <c r="L215" s="192">
        <v>0</v>
      </c>
      <c r="M215" s="192">
        <v>0</v>
      </c>
      <c r="N215" s="192">
        <v>50</v>
      </c>
      <c r="O215" s="192">
        <v>50</v>
      </c>
    </row>
    <row r="216" spans="1:15">
      <c r="A216" s="191" t="s">
        <v>68</v>
      </c>
      <c r="B216" s="191" t="s">
        <v>708</v>
      </c>
      <c r="C216" s="192">
        <v>100</v>
      </c>
      <c r="D216" s="192">
        <v>50</v>
      </c>
      <c r="E216" s="210">
        <v>150</v>
      </c>
      <c r="F216" s="192">
        <v>124.65</v>
      </c>
      <c r="G216" s="192">
        <v>124.65</v>
      </c>
      <c r="H216" s="192">
        <v>25.35</v>
      </c>
      <c r="I216" s="192">
        <v>124.65</v>
      </c>
      <c r="J216" s="192">
        <v>124.65</v>
      </c>
      <c r="K216" s="192">
        <v>25.35</v>
      </c>
      <c r="L216" s="192">
        <v>124.65</v>
      </c>
      <c r="M216" s="192">
        <v>124.65</v>
      </c>
      <c r="N216" s="192">
        <v>25.35</v>
      </c>
      <c r="O216" s="192">
        <v>25.35</v>
      </c>
    </row>
    <row r="217" spans="1:15">
      <c r="A217" s="199">
        <v>7505</v>
      </c>
      <c r="B217" s="199" t="s">
        <v>1079</v>
      </c>
      <c r="C217" s="200">
        <v>8000</v>
      </c>
      <c r="D217" s="200">
        <v>-8000</v>
      </c>
      <c r="E217" s="200">
        <v>0</v>
      </c>
      <c r="F217" s="200">
        <v>0</v>
      </c>
      <c r="G217" s="200">
        <v>0</v>
      </c>
      <c r="H217" s="200">
        <v>0</v>
      </c>
      <c r="I217" s="200">
        <v>0</v>
      </c>
      <c r="J217" s="200">
        <v>0</v>
      </c>
      <c r="K217" s="192">
        <v>0</v>
      </c>
      <c r="L217" s="192">
        <v>0</v>
      </c>
      <c r="M217" s="192">
        <v>0</v>
      </c>
      <c r="N217" s="192">
        <v>0</v>
      </c>
      <c r="O217" s="192">
        <v>0</v>
      </c>
    </row>
    <row r="218" spans="1:15">
      <c r="A218" s="191" t="s">
        <v>78</v>
      </c>
      <c r="B218" s="191" t="s">
        <v>524</v>
      </c>
      <c r="C218" s="192">
        <v>8000</v>
      </c>
      <c r="D218" s="192">
        <v>-8000</v>
      </c>
      <c r="E218" s="210">
        <v>0</v>
      </c>
      <c r="F218" s="192">
        <v>0</v>
      </c>
      <c r="G218" s="192">
        <v>0</v>
      </c>
      <c r="H218" s="192">
        <v>0</v>
      </c>
      <c r="I218" s="192">
        <v>0</v>
      </c>
      <c r="J218" s="192">
        <v>0</v>
      </c>
      <c r="K218" s="192">
        <v>0</v>
      </c>
      <c r="L218" s="192">
        <v>0</v>
      </c>
      <c r="M218" s="192">
        <v>0</v>
      </c>
      <c r="N218" s="192">
        <v>0</v>
      </c>
      <c r="O218" s="192">
        <v>0</v>
      </c>
    </row>
    <row r="219" spans="1:15">
      <c r="A219" s="199">
        <v>8401</v>
      </c>
      <c r="B219" s="199" t="s">
        <v>965</v>
      </c>
      <c r="C219" s="200">
        <v>2550</v>
      </c>
      <c r="D219" s="200">
        <v>6190</v>
      </c>
      <c r="E219" s="200">
        <v>8740</v>
      </c>
      <c r="F219" s="200">
        <v>1694.32</v>
      </c>
      <c r="G219" s="200">
        <v>1694.32</v>
      </c>
      <c r="H219" s="200">
        <v>7045.68</v>
      </c>
      <c r="I219" s="200">
        <v>1694.32</v>
      </c>
      <c r="J219" s="200">
        <v>1694.32</v>
      </c>
      <c r="K219" s="192">
        <v>7045.68</v>
      </c>
      <c r="L219" s="192">
        <v>1675.73</v>
      </c>
      <c r="M219" s="192">
        <v>1675.73</v>
      </c>
      <c r="N219" s="192">
        <v>7045.68</v>
      </c>
      <c r="O219" s="192">
        <v>7045.68</v>
      </c>
    </row>
    <row r="220" spans="1:15">
      <c r="A220" s="191" t="s">
        <v>69</v>
      </c>
      <c r="B220" s="191" t="s">
        <v>709</v>
      </c>
      <c r="C220" s="192">
        <v>500</v>
      </c>
      <c r="D220" s="192">
        <v>100</v>
      </c>
      <c r="E220" s="210">
        <v>600</v>
      </c>
      <c r="F220" s="192">
        <v>263.2</v>
      </c>
      <c r="G220" s="192">
        <v>263.2</v>
      </c>
      <c r="H220" s="192">
        <v>336.8</v>
      </c>
      <c r="I220" s="192">
        <v>263.2</v>
      </c>
      <c r="J220" s="192">
        <v>263.2</v>
      </c>
      <c r="K220" s="192">
        <v>336.8</v>
      </c>
      <c r="L220" s="192">
        <v>263.2</v>
      </c>
      <c r="M220" s="192">
        <v>263.2</v>
      </c>
      <c r="N220" s="192">
        <v>336.8</v>
      </c>
      <c r="O220" s="192">
        <v>336.8</v>
      </c>
    </row>
    <row r="221" spans="1:15">
      <c r="A221" s="191" t="s">
        <v>70</v>
      </c>
      <c r="B221" s="191" t="s">
        <v>508</v>
      </c>
      <c r="C221" s="192">
        <v>800</v>
      </c>
      <c r="D221" s="192">
        <v>2340</v>
      </c>
      <c r="E221" s="210">
        <v>3140</v>
      </c>
      <c r="F221" s="192">
        <v>1187.51</v>
      </c>
      <c r="G221" s="192">
        <v>1187.51</v>
      </c>
      <c r="H221" s="192">
        <v>1952.49</v>
      </c>
      <c r="I221" s="192">
        <v>1187.51</v>
      </c>
      <c r="J221" s="192">
        <v>1187.51</v>
      </c>
      <c r="K221" s="192">
        <v>1952.49</v>
      </c>
      <c r="L221" s="192">
        <v>1168.92</v>
      </c>
      <c r="M221" s="192">
        <v>1168.92</v>
      </c>
      <c r="N221" s="192">
        <v>1952.49</v>
      </c>
      <c r="O221" s="192">
        <v>1952.49</v>
      </c>
    </row>
    <row r="222" spans="1:15">
      <c r="A222" s="191" t="s">
        <v>1080</v>
      </c>
      <c r="B222" s="191" t="s">
        <v>495</v>
      </c>
      <c r="C222" s="192">
        <v>0</v>
      </c>
      <c r="D222" s="192">
        <v>1750</v>
      </c>
      <c r="E222" s="210">
        <v>1750</v>
      </c>
      <c r="F222" s="192">
        <v>0</v>
      </c>
      <c r="G222" s="192">
        <v>0</v>
      </c>
      <c r="H222" s="192">
        <v>1750</v>
      </c>
      <c r="I222" s="192">
        <v>0</v>
      </c>
      <c r="J222" s="192">
        <v>0</v>
      </c>
      <c r="K222" s="192">
        <v>1750</v>
      </c>
      <c r="L222" s="192">
        <v>0</v>
      </c>
      <c r="M222" s="192">
        <v>0</v>
      </c>
      <c r="N222" s="192">
        <v>1750</v>
      </c>
      <c r="O222" s="192">
        <v>1750</v>
      </c>
    </row>
    <row r="223" spans="1:15">
      <c r="A223" s="191" t="s">
        <v>71</v>
      </c>
      <c r="B223" s="191" t="s">
        <v>710</v>
      </c>
      <c r="C223" s="192">
        <v>1250</v>
      </c>
      <c r="D223" s="192">
        <v>2000</v>
      </c>
      <c r="E223" s="210">
        <v>3250</v>
      </c>
      <c r="F223" s="192">
        <v>243.61</v>
      </c>
      <c r="G223" s="192">
        <v>243.61</v>
      </c>
      <c r="H223" s="192">
        <v>3006.39</v>
      </c>
      <c r="I223" s="192">
        <v>243.61</v>
      </c>
      <c r="J223" s="192">
        <v>243.61</v>
      </c>
      <c r="K223" s="192">
        <v>3006.39</v>
      </c>
      <c r="L223" s="192">
        <v>243.61</v>
      </c>
      <c r="M223" s="192">
        <v>243.61</v>
      </c>
      <c r="N223" s="192">
        <v>3006.39</v>
      </c>
      <c r="O223" s="192">
        <v>3006.39</v>
      </c>
    </row>
    <row r="224" spans="1:15">
      <c r="A224" s="195"/>
      <c r="B224" s="195" t="s">
        <v>1081</v>
      </c>
      <c r="C224" s="196">
        <v>338936.65</v>
      </c>
      <c r="D224" s="196">
        <v>-40210.94</v>
      </c>
      <c r="E224" s="196">
        <v>298725.71000000002</v>
      </c>
      <c r="F224" s="196">
        <v>224427.06</v>
      </c>
      <c r="G224" s="196">
        <v>224427.06</v>
      </c>
      <c r="H224" s="196">
        <v>74298.649999999994</v>
      </c>
      <c r="I224" s="196">
        <v>212221.27</v>
      </c>
      <c r="J224" s="196">
        <v>212221.27</v>
      </c>
      <c r="K224" s="196">
        <v>86504.44</v>
      </c>
      <c r="L224" s="196">
        <v>211928.95999999999</v>
      </c>
      <c r="M224" s="196">
        <v>211928.95999999999</v>
      </c>
      <c r="N224" s="196">
        <v>74298.649999999994</v>
      </c>
      <c r="O224" s="196">
        <v>86504.44</v>
      </c>
    </row>
    <row r="225" spans="1:15">
      <c r="A225" s="199">
        <v>7101</v>
      </c>
      <c r="B225" s="199" t="s">
        <v>899</v>
      </c>
      <c r="C225" s="200">
        <v>116423.56</v>
      </c>
      <c r="D225" s="200">
        <v>-12958</v>
      </c>
      <c r="E225" s="200">
        <v>103465.56</v>
      </c>
      <c r="F225" s="200">
        <v>101803.46</v>
      </c>
      <c r="G225" s="200">
        <v>101803.46</v>
      </c>
      <c r="H225" s="200">
        <v>1662.1</v>
      </c>
      <c r="I225" s="200">
        <v>99239.16</v>
      </c>
      <c r="J225" s="200">
        <v>99239.16</v>
      </c>
      <c r="K225" s="192">
        <v>4226.3999999999996</v>
      </c>
      <c r="L225" s="192">
        <v>99239.16</v>
      </c>
      <c r="M225" s="192">
        <v>99239.16</v>
      </c>
      <c r="N225" s="192">
        <v>1662.1</v>
      </c>
      <c r="O225" s="192">
        <v>4226.3999999999996</v>
      </c>
    </row>
    <row r="226" spans="1:15">
      <c r="A226" s="191" t="s">
        <v>693</v>
      </c>
      <c r="B226" s="191" t="s">
        <v>680</v>
      </c>
      <c r="C226" s="192">
        <v>66312</v>
      </c>
      <c r="D226" s="192">
        <v>-2878</v>
      </c>
      <c r="E226" s="210">
        <v>63434</v>
      </c>
      <c r="F226" s="192">
        <v>63226.51</v>
      </c>
      <c r="G226" s="192">
        <v>63226.51</v>
      </c>
      <c r="H226" s="192">
        <v>207.49</v>
      </c>
      <c r="I226" s="192">
        <v>63226.51</v>
      </c>
      <c r="J226" s="192">
        <v>63226.51</v>
      </c>
      <c r="K226" s="192">
        <v>207.49</v>
      </c>
      <c r="L226" s="192">
        <v>63226.51</v>
      </c>
      <c r="M226" s="192">
        <v>63226.51</v>
      </c>
      <c r="N226" s="192">
        <v>207.49</v>
      </c>
      <c r="O226" s="192">
        <v>207.49</v>
      </c>
    </row>
    <row r="227" spans="1:15">
      <c r="A227" s="191" t="s">
        <v>694</v>
      </c>
      <c r="B227" s="191" t="s">
        <v>681</v>
      </c>
      <c r="C227" s="192">
        <v>49291.56</v>
      </c>
      <c r="D227" s="192">
        <v>-9480</v>
      </c>
      <c r="E227" s="210">
        <v>39811.56</v>
      </c>
      <c r="F227" s="192">
        <v>38576.949999999997</v>
      </c>
      <c r="G227" s="192">
        <v>38576.949999999997</v>
      </c>
      <c r="H227" s="192">
        <v>1234.6099999999999</v>
      </c>
      <c r="I227" s="192">
        <v>36012.65</v>
      </c>
      <c r="J227" s="192">
        <v>36012.65</v>
      </c>
      <c r="K227" s="192">
        <v>3798.91</v>
      </c>
      <c r="L227" s="192">
        <v>36012.65</v>
      </c>
      <c r="M227" s="192">
        <v>36012.65</v>
      </c>
      <c r="N227" s="192">
        <v>1234.6099999999999</v>
      </c>
      <c r="O227" s="192">
        <v>3798.91</v>
      </c>
    </row>
    <row r="228" spans="1:15">
      <c r="A228" s="191" t="s">
        <v>695</v>
      </c>
      <c r="B228" s="201" t="s">
        <v>682</v>
      </c>
      <c r="C228" s="192">
        <v>820</v>
      </c>
      <c r="D228" s="192">
        <v>-600</v>
      </c>
      <c r="E228" s="210">
        <v>220</v>
      </c>
      <c r="F228" s="192">
        <v>0</v>
      </c>
      <c r="G228" s="192">
        <v>0</v>
      </c>
      <c r="H228" s="192">
        <v>220</v>
      </c>
      <c r="I228" s="192">
        <v>0</v>
      </c>
      <c r="J228" s="192">
        <v>0</v>
      </c>
      <c r="K228" s="192">
        <v>220</v>
      </c>
      <c r="L228" s="192">
        <v>0</v>
      </c>
      <c r="M228" s="192">
        <v>0</v>
      </c>
      <c r="N228" s="192">
        <v>220</v>
      </c>
      <c r="O228" s="192">
        <v>220</v>
      </c>
    </row>
    <row r="229" spans="1:15">
      <c r="A229" s="199">
        <v>7102</v>
      </c>
      <c r="B229" s="199" t="s">
        <v>903</v>
      </c>
      <c r="C229" s="200">
        <v>15783.63</v>
      </c>
      <c r="D229" s="200">
        <v>-2013.16</v>
      </c>
      <c r="E229" s="200">
        <v>13770.47</v>
      </c>
      <c r="F229" s="200">
        <v>13153.83</v>
      </c>
      <c r="G229" s="200">
        <v>13153.83</v>
      </c>
      <c r="H229" s="200">
        <v>616.64</v>
      </c>
      <c r="I229" s="200">
        <v>13062.71</v>
      </c>
      <c r="J229" s="200">
        <v>13062.71</v>
      </c>
      <c r="K229" s="192">
        <v>707.76</v>
      </c>
      <c r="L229" s="192">
        <v>13062.71</v>
      </c>
      <c r="M229" s="192">
        <v>13062.71</v>
      </c>
      <c r="N229" s="192">
        <v>616.64</v>
      </c>
      <c r="O229" s="192">
        <v>707.76</v>
      </c>
    </row>
    <row r="230" spans="1:15">
      <c r="A230" s="191" t="s">
        <v>696</v>
      </c>
      <c r="B230" s="191" t="s">
        <v>683</v>
      </c>
      <c r="C230" s="192">
        <v>9633.6299999999992</v>
      </c>
      <c r="D230" s="192">
        <v>-1029.83</v>
      </c>
      <c r="E230" s="210">
        <v>8603.7999999999993</v>
      </c>
      <c r="F230" s="192">
        <v>8425.0300000000007</v>
      </c>
      <c r="G230" s="192">
        <v>8425.0300000000007</v>
      </c>
      <c r="H230" s="192">
        <v>178.77</v>
      </c>
      <c r="I230" s="192">
        <v>8379.4699999999993</v>
      </c>
      <c r="J230" s="192">
        <v>8379.4699999999993</v>
      </c>
      <c r="K230" s="192">
        <v>224.33</v>
      </c>
      <c r="L230" s="192">
        <v>8379.4699999999993</v>
      </c>
      <c r="M230" s="192">
        <v>8379.4699999999993</v>
      </c>
      <c r="N230" s="192">
        <v>178.77</v>
      </c>
      <c r="O230" s="192">
        <v>224.33</v>
      </c>
    </row>
    <row r="231" spans="1:15">
      <c r="A231" s="191" t="s">
        <v>697</v>
      </c>
      <c r="B231" s="191" t="s">
        <v>684</v>
      </c>
      <c r="C231" s="192">
        <v>6150</v>
      </c>
      <c r="D231" s="192">
        <v>-983.33</v>
      </c>
      <c r="E231" s="210">
        <v>5166.67</v>
      </c>
      <c r="F231" s="192">
        <v>4728.8</v>
      </c>
      <c r="G231" s="192">
        <v>4728.8</v>
      </c>
      <c r="H231" s="192">
        <v>437.87</v>
      </c>
      <c r="I231" s="192">
        <v>4683.24</v>
      </c>
      <c r="J231" s="192">
        <v>4683.24</v>
      </c>
      <c r="K231" s="192">
        <v>483.43</v>
      </c>
      <c r="L231" s="192">
        <v>4683.24</v>
      </c>
      <c r="M231" s="192">
        <v>4683.24</v>
      </c>
      <c r="N231" s="192">
        <v>437.87</v>
      </c>
      <c r="O231" s="192">
        <v>483.43</v>
      </c>
    </row>
    <row r="232" spans="1:15">
      <c r="A232" s="199">
        <v>7105</v>
      </c>
      <c r="B232" s="199" t="s">
        <v>906</v>
      </c>
      <c r="C232" s="200">
        <v>2700</v>
      </c>
      <c r="D232" s="200">
        <v>9200</v>
      </c>
      <c r="E232" s="200">
        <v>11900</v>
      </c>
      <c r="F232" s="200">
        <v>2156.08</v>
      </c>
      <c r="G232" s="200">
        <v>2156.08</v>
      </c>
      <c r="H232" s="200">
        <v>9743.92</v>
      </c>
      <c r="I232" s="200">
        <v>2049.61</v>
      </c>
      <c r="J232" s="200">
        <v>2049.61</v>
      </c>
      <c r="K232" s="192">
        <v>9850.39</v>
      </c>
      <c r="L232" s="192">
        <v>2049.61</v>
      </c>
      <c r="M232" s="192">
        <v>2049.61</v>
      </c>
      <c r="N232" s="192">
        <v>9743.92</v>
      </c>
      <c r="O232" s="192">
        <v>9850.39</v>
      </c>
    </row>
    <row r="233" spans="1:15">
      <c r="A233" s="191" t="s">
        <v>1082</v>
      </c>
      <c r="B233" s="191" t="s">
        <v>732</v>
      </c>
      <c r="C233" s="192">
        <v>0</v>
      </c>
      <c r="D233" s="192">
        <v>8000</v>
      </c>
      <c r="E233" s="210">
        <v>8000</v>
      </c>
      <c r="F233" s="192">
        <v>0</v>
      </c>
      <c r="G233" s="192">
        <v>0</v>
      </c>
      <c r="H233" s="192">
        <v>8000</v>
      </c>
      <c r="I233" s="192">
        <v>0</v>
      </c>
      <c r="J233" s="192">
        <v>0</v>
      </c>
      <c r="K233" s="192">
        <v>8000</v>
      </c>
      <c r="L233" s="192">
        <v>0</v>
      </c>
      <c r="M233" s="192">
        <v>0</v>
      </c>
      <c r="N233" s="192">
        <v>8000</v>
      </c>
      <c r="O233" s="192">
        <v>8000</v>
      </c>
    </row>
    <row r="234" spans="1:15">
      <c r="A234" s="191" t="s">
        <v>18</v>
      </c>
      <c r="B234" s="191" t="s">
        <v>685</v>
      </c>
      <c r="C234" s="192">
        <v>1200</v>
      </c>
      <c r="D234" s="192">
        <v>1200</v>
      </c>
      <c r="E234" s="210">
        <v>2400</v>
      </c>
      <c r="F234" s="192">
        <v>1553.95</v>
      </c>
      <c r="G234" s="192">
        <v>1553.95</v>
      </c>
      <c r="H234" s="192">
        <v>846.05</v>
      </c>
      <c r="I234" s="192">
        <v>1447.48</v>
      </c>
      <c r="J234" s="192">
        <v>1447.48</v>
      </c>
      <c r="K234" s="192">
        <v>952.52</v>
      </c>
      <c r="L234" s="192">
        <v>1447.48</v>
      </c>
      <c r="M234" s="192">
        <v>1447.48</v>
      </c>
      <c r="N234" s="192">
        <v>846.05</v>
      </c>
      <c r="O234" s="192">
        <v>952.52</v>
      </c>
    </row>
    <row r="235" spans="1:15">
      <c r="A235" s="191" t="s">
        <v>19</v>
      </c>
      <c r="B235" s="191" t="s">
        <v>686</v>
      </c>
      <c r="C235" s="192">
        <v>1500</v>
      </c>
      <c r="D235" s="192">
        <v>0</v>
      </c>
      <c r="E235" s="210">
        <v>1500</v>
      </c>
      <c r="F235" s="192">
        <v>602.13</v>
      </c>
      <c r="G235" s="192">
        <v>602.13</v>
      </c>
      <c r="H235" s="192">
        <v>897.87</v>
      </c>
      <c r="I235" s="192">
        <v>602.13</v>
      </c>
      <c r="J235" s="192">
        <v>602.13</v>
      </c>
      <c r="K235" s="192">
        <v>897.87</v>
      </c>
      <c r="L235" s="192">
        <v>602.13</v>
      </c>
      <c r="M235" s="192">
        <v>602.13</v>
      </c>
      <c r="N235" s="192">
        <v>897.87</v>
      </c>
      <c r="O235" s="192">
        <v>897.87</v>
      </c>
    </row>
    <row r="236" spans="1:15">
      <c r="A236" s="199">
        <v>7106</v>
      </c>
      <c r="B236" s="199" t="s">
        <v>913</v>
      </c>
      <c r="C236" s="200">
        <v>23679.46</v>
      </c>
      <c r="D236" s="200">
        <v>-2531.3200000000002</v>
      </c>
      <c r="E236" s="200">
        <v>21148.14</v>
      </c>
      <c r="F236" s="200">
        <v>19750.98</v>
      </c>
      <c r="G236" s="200">
        <v>19750.98</v>
      </c>
      <c r="H236" s="200">
        <v>1397.16</v>
      </c>
      <c r="I236" s="200">
        <v>19206.55</v>
      </c>
      <c r="J236" s="200">
        <v>19206.55</v>
      </c>
      <c r="K236" s="192">
        <v>1941.59</v>
      </c>
      <c r="L236" s="192">
        <v>19206.55</v>
      </c>
      <c r="M236" s="192">
        <v>19206.55</v>
      </c>
      <c r="N236" s="192">
        <v>1397.16</v>
      </c>
      <c r="O236" s="192">
        <v>1941.59</v>
      </c>
    </row>
    <row r="237" spans="1:15">
      <c r="A237" s="191" t="s">
        <v>698</v>
      </c>
      <c r="B237" s="191" t="s">
        <v>687</v>
      </c>
      <c r="C237" s="192">
        <v>14045.83</v>
      </c>
      <c r="D237" s="192">
        <v>-1501.49</v>
      </c>
      <c r="E237" s="210">
        <v>12544.34</v>
      </c>
      <c r="F237" s="192">
        <v>12416.9</v>
      </c>
      <c r="G237" s="192">
        <v>12416.9</v>
      </c>
      <c r="H237" s="192">
        <v>127.44</v>
      </c>
      <c r="I237" s="192">
        <v>12061.62</v>
      </c>
      <c r="J237" s="192">
        <v>12061.62</v>
      </c>
      <c r="K237" s="192">
        <v>482.72</v>
      </c>
      <c r="L237" s="192">
        <v>12061.62</v>
      </c>
      <c r="M237" s="192">
        <v>12061.62</v>
      </c>
      <c r="N237" s="192">
        <v>127.44</v>
      </c>
      <c r="O237" s="192">
        <v>482.72</v>
      </c>
    </row>
    <row r="238" spans="1:15">
      <c r="A238" s="191" t="s">
        <v>699</v>
      </c>
      <c r="B238" s="191" t="s">
        <v>688</v>
      </c>
      <c r="C238" s="192">
        <v>9633.6299999999992</v>
      </c>
      <c r="D238" s="192">
        <v>-1029.83</v>
      </c>
      <c r="E238" s="210">
        <v>8603.7999999999993</v>
      </c>
      <c r="F238" s="192">
        <v>7334.08</v>
      </c>
      <c r="G238" s="192">
        <v>7334.08</v>
      </c>
      <c r="H238" s="192">
        <v>1269.72</v>
      </c>
      <c r="I238" s="192">
        <v>7144.93</v>
      </c>
      <c r="J238" s="192">
        <v>7144.93</v>
      </c>
      <c r="K238" s="192">
        <v>1458.87</v>
      </c>
      <c r="L238" s="192">
        <v>7144.93</v>
      </c>
      <c r="M238" s="192">
        <v>7144.93</v>
      </c>
      <c r="N238" s="192">
        <v>1269.72</v>
      </c>
      <c r="O238" s="192">
        <v>1458.87</v>
      </c>
    </row>
    <row r="239" spans="1:15">
      <c r="A239" s="199">
        <v>7107</v>
      </c>
      <c r="B239" s="199" t="s">
        <v>916</v>
      </c>
      <c r="C239" s="200">
        <v>100</v>
      </c>
      <c r="D239" s="200">
        <v>800</v>
      </c>
      <c r="E239" s="200">
        <v>900</v>
      </c>
      <c r="F239" s="200">
        <v>672.43</v>
      </c>
      <c r="G239" s="200">
        <v>672.43</v>
      </c>
      <c r="H239" s="200">
        <v>227.57</v>
      </c>
      <c r="I239" s="200">
        <v>672.43</v>
      </c>
      <c r="J239" s="200">
        <v>672.43</v>
      </c>
      <c r="K239" s="192">
        <v>227.57</v>
      </c>
      <c r="L239" s="192">
        <v>672.43</v>
      </c>
      <c r="M239" s="192">
        <v>672.43</v>
      </c>
      <c r="N239" s="192">
        <v>227.57</v>
      </c>
      <c r="O239" s="192">
        <v>227.57</v>
      </c>
    </row>
    <row r="240" spans="1:15">
      <c r="A240" s="191" t="s">
        <v>20</v>
      </c>
      <c r="B240" s="191" t="s">
        <v>689</v>
      </c>
      <c r="C240" s="192">
        <v>100</v>
      </c>
      <c r="D240" s="192">
        <v>800</v>
      </c>
      <c r="E240" s="210">
        <v>900</v>
      </c>
      <c r="F240" s="192">
        <v>672.43</v>
      </c>
      <c r="G240" s="192">
        <v>672.43</v>
      </c>
      <c r="H240" s="192">
        <v>227.57</v>
      </c>
      <c r="I240" s="192">
        <v>672.43</v>
      </c>
      <c r="J240" s="192">
        <v>672.43</v>
      </c>
      <c r="K240" s="192">
        <v>227.57</v>
      </c>
      <c r="L240" s="192">
        <v>672.43</v>
      </c>
      <c r="M240" s="192">
        <v>672.43</v>
      </c>
      <c r="N240" s="192">
        <v>227.57</v>
      </c>
      <c r="O240" s="192">
        <v>227.57</v>
      </c>
    </row>
    <row r="241" spans="1:15">
      <c r="A241" s="199">
        <v>7301</v>
      </c>
      <c r="B241" s="199" t="s">
        <v>918</v>
      </c>
      <c r="C241" s="200">
        <v>50</v>
      </c>
      <c r="D241" s="200">
        <v>0</v>
      </c>
      <c r="E241" s="200">
        <v>50</v>
      </c>
      <c r="F241" s="200">
        <v>3</v>
      </c>
      <c r="G241" s="200">
        <v>3</v>
      </c>
      <c r="H241" s="200">
        <v>47</v>
      </c>
      <c r="I241" s="200">
        <v>3</v>
      </c>
      <c r="J241" s="200">
        <v>3</v>
      </c>
      <c r="K241" s="192">
        <v>47</v>
      </c>
      <c r="L241" s="192">
        <v>3</v>
      </c>
      <c r="M241" s="192">
        <v>3</v>
      </c>
      <c r="N241" s="192">
        <v>47</v>
      </c>
      <c r="O241" s="192">
        <v>47</v>
      </c>
    </row>
    <row r="242" spans="1:15">
      <c r="A242" s="191" t="s">
        <v>21</v>
      </c>
      <c r="B242" s="191" t="s">
        <v>690</v>
      </c>
      <c r="C242" s="192">
        <v>50</v>
      </c>
      <c r="D242" s="192">
        <v>0</v>
      </c>
      <c r="E242" s="210">
        <v>50</v>
      </c>
      <c r="F242" s="192">
        <v>3</v>
      </c>
      <c r="G242" s="192">
        <v>3</v>
      </c>
      <c r="H242" s="192">
        <v>47</v>
      </c>
      <c r="I242" s="192">
        <v>3</v>
      </c>
      <c r="J242" s="192">
        <v>3</v>
      </c>
      <c r="K242" s="192">
        <v>47</v>
      </c>
      <c r="L242" s="192">
        <v>3</v>
      </c>
      <c r="M242" s="192">
        <v>3</v>
      </c>
      <c r="N242" s="192">
        <v>47</v>
      </c>
      <c r="O242" s="192">
        <v>47</v>
      </c>
    </row>
    <row r="243" spans="1:15">
      <c r="A243" s="199">
        <v>7302</v>
      </c>
      <c r="B243" s="199" t="s">
        <v>921</v>
      </c>
      <c r="C243" s="200">
        <v>82000</v>
      </c>
      <c r="D243" s="200">
        <v>-23264</v>
      </c>
      <c r="E243" s="200">
        <v>58736</v>
      </c>
      <c r="F243" s="200">
        <v>40987.18</v>
      </c>
      <c r="G243" s="200">
        <v>40987.18</v>
      </c>
      <c r="H243" s="200">
        <v>17748.82</v>
      </c>
      <c r="I243" s="200">
        <v>38487.18</v>
      </c>
      <c r="J243" s="200">
        <v>38487.18</v>
      </c>
      <c r="K243" s="192">
        <v>20248.82</v>
      </c>
      <c r="L243" s="192">
        <v>38290.800000000003</v>
      </c>
      <c r="M243" s="192">
        <v>38290.800000000003</v>
      </c>
      <c r="N243" s="192">
        <v>17748.82</v>
      </c>
      <c r="O243" s="192">
        <v>20248.82</v>
      </c>
    </row>
    <row r="244" spans="1:15">
      <c r="A244" s="191" t="s">
        <v>22</v>
      </c>
      <c r="B244" s="191" t="s">
        <v>691</v>
      </c>
      <c r="C244" s="192">
        <v>1000</v>
      </c>
      <c r="D244" s="192">
        <v>2220</v>
      </c>
      <c r="E244" s="210">
        <v>3220</v>
      </c>
      <c r="F244" s="192">
        <v>1846</v>
      </c>
      <c r="G244" s="192">
        <v>1846</v>
      </c>
      <c r="H244" s="192">
        <v>1374</v>
      </c>
      <c r="I244" s="192">
        <v>1846</v>
      </c>
      <c r="J244" s="192">
        <v>1846</v>
      </c>
      <c r="K244" s="192">
        <v>1374</v>
      </c>
      <c r="L244" s="192">
        <v>1832.77</v>
      </c>
      <c r="M244" s="192">
        <v>1832.77</v>
      </c>
      <c r="N244" s="192">
        <v>1374</v>
      </c>
      <c r="O244" s="192">
        <v>1374</v>
      </c>
    </row>
    <row r="245" spans="1:15">
      <c r="A245" s="191" t="s">
        <v>25</v>
      </c>
      <c r="B245" s="191" t="s">
        <v>692</v>
      </c>
      <c r="C245" s="192">
        <v>1000</v>
      </c>
      <c r="D245" s="192">
        <v>-200</v>
      </c>
      <c r="E245" s="210">
        <v>800</v>
      </c>
      <c r="F245" s="192">
        <v>696</v>
      </c>
      <c r="G245" s="192">
        <v>696</v>
      </c>
      <c r="H245" s="192">
        <v>104</v>
      </c>
      <c r="I245" s="192">
        <v>696</v>
      </c>
      <c r="J245" s="192">
        <v>696</v>
      </c>
      <c r="K245" s="192">
        <v>104</v>
      </c>
      <c r="L245" s="192">
        <v>696</v>
      </c>
      <c r="M245" s="192">
        <v>696</v>
      </c>
      <c r="N245" s="192">
        <v>104</v>
      </c>
      <c r="O245" s="192">
        <v>104</v>
      </c>
    </row>
    <row r="246" spans="1:15">
      <c r="A246" s="191" t="s">
        <v>46</v>
      </c>
      <c r="B246" s="191" t="s">
        <v>270</v>
      </c>
      <c r="C246" s="192">
        <v>8000</v>
      </c>
      <c r="D246" s="192">
        <v>0</v>
      </c>
      <c r="E246" s="210">
        <v>8000</v>
      </c>
      <c r="F246" s="192">
        <v>2633.99</v>
      </c>
      <c r="G246" s="192">
        <v>2633.99</v>
      </c>
      <c r="H246" s="192">
        <v>5366.01</v>
      </c>
      <c r="I246" s="192">
        <v>2633.99</v>
      </c>
      <c r="J246" s="192">
        <v>2633.99</v>
      </c>
      <c r="K246" s="192">
        <v>5366.01</v>
      </c>
      <c r="L246" s="192">
        <v>2633.99</v>
      </c>
      <c r="M246" s="192">
        <v>2633.99</v>
      </c>
      <c r="N246" s="192">
        <v>5366.01</v>
      </c>
      <c r="O246" s="192">
        <v>5366.01</v>
      </c>
    </row>
    <row r="247" spans="1:15">
      <c r="A247" s="191" t="s">
        <v>48</v>
      </c>
      <c r="B247" s="191" t="s">
        <v>271</v>
      </c>
      <c r="C247" s="192">
        <v>25000</v>
      </c>
      <c r="D247" s="192">
        <v>-18584</v>
      </c>
      <c r="E247" s="210">
        <v>6416</v>
      </c>
      <c r="F247" s="192">
        <v>6400</v>
      </c>
      <c r="G247" s="192">
        <v>6400</v>
      </c>
      <c r="H247" s="192">
        <v>16</v>
      </c>
      <c r="I247" s="192">
        <v>6400</v>
      </c>
      <c r="J247" s="192">
        <v>6400</v>
      </c>
      <c r="K247" s="192">
        <v>16</v>
      </c>
      <c r="L247" s="192">
        <v>6400</v>
      </c>
      <c r="M247" s="192">
        <v>6400</v>
      </c>
      <c r="N247" s="192">
        <v>16</v>
      </c>
      <c r="O247" s="192">
        <v>16</v>
      </c>
    </row>
    <row r="248" spans="1:15">
      <c r="A248" s="191" t="s">
        <v>41</v>
      </c>
      <c r="B248" s="191" t="s">
        <v>240</v>
      </c>
      <c r="C248" s="192">
        <v>7000</v>
      </c>
      <c r="D248" s="192">
        <v>0</v>
      </c>
      <c r="E248" s="210">
        <v>7000</v>
      </c>
      <c r="F248" s="192">
        <v>6993.28</v>
      </c>
      <c r="G248" s="192">
        <v>6993.28</v>
      </c>
      <c r="H248" s="192">
        <v>6.72</v>
      </c>
      <c r="I248" s="192">
        <v>6993.28</v>
      </c>
      <c r="J248" s="192">
        <v>6993.28</v>
      </c>
      <c r="K248" s="192">
        <v>6.72</v>
      </c>
      <c r="L248" s="192">
        <v>6993.28</v>
      </c>
      <c r="M248" s="192">
        <v>6993.28</v>
      </c>
      <c r="N248" s="192">
        <v>6.72</v>
      </c>
      <c r="O248" s="192">
        <v>6.72</v>
      </c>
    </row>
    <row r="249" spans="1:15">
      <c r="A249" s="191" t="s">
        <v>45</v>
      </c>
      <c r="B249" s="191" t="s">
        <v>276</v>
      </c>
      <c r="C249" s="192">
        <v>24000</v>
      </c>
      <c r="D249" s="192">
        <v>0</v>
      </c>
      <c r="E249" s="210">
        <v>24000</v>
      </c>
      <c r="F249" s="192">
        <v>15306.42</v>
      </c>
      <c r="G249" s="192">
        <v>15306.42</v>
      </c>
      <c r="H249" s="192">
        <v>8693.58</v>
      </c>
      <c r="I249" s="192">
        <v>15306.42</v>
      </c>
      <c r="J249" s="192">
        <v>15306.42</v>
      </c>
      <c r="K249" s="192">
        <v>8693.58</v>
      </c>
      <c r="L249" s="192">
        <v>15123.27</v>
      </c>
      <c r="M249" s="192">
        <v>15123.27</v>
      </c>
      <c r="N249" s="192">
        <v>8693.58</v>
      </c>
      <c r="O249" s="192">
        <v>8693.58</v>
      </c>
    </row>
    <row r="250" spans="1:15">
      <c r="A250" s="191" t="s">
        <v>43</v>
      </c>
      <c r="B250" s="191" t="s">
        <v>237</v>
      </c>
      <c r="C250" s="192">
        <v>1000</v>
      </c>
      <c r="D250" s="192">
        <v>-200</v>
      </c>
      <c r="E250" s="210">
        <v>800</v>
      </c>
      <c r="F250" s="192">
        <v>282.85000000000002</v>
      </c>
      <c r="G250" s="192">
        <v>282.85000000000002</v>
      </c>
      <c r="H250" s="192">
        <v>517.15</v>
      </c>
      <c r="I250" s="192">
        <v>282.85000000000002</v>
      </c>
      <c r="J250" s="192">
        <v>282.85000000000002</v>
      </c>
      <c r="K250" s="192">
        <v>517.15</v>
      </c>
      <c r="L250" s="192">
        <v>282.85000000000002</v>
      </c>
      <c r="M250" s="192">
        <v>282.85000000000002</v>
      </c>
      <c r="N250" s="192">
        <v>517.15</v>
      </c>
      <c r="O250" s="192">
        <v>517.15</v>
      </c>
    </row>
    <row r="251" spans="1:15">
      <c r="A251" s="191" t="s">
        <v>44</v>
      </c>
      <c r="B251" s="191" t="s">
        <v>236</v>
      </c>
      <c r="C251" s="192">
        <v>1000</v>
      </c>
      <c r="D251" s="192">
        <v>0</v>
      </c>
      <c r="E251" s="210">
        <v>1000</v>
      </c>
      <c r="F251" s="192">
        <v>183.57</v>
      </c>
      <c r="G251" s="192">
        <v>183.57</v>
      </c>
      <c r="H251" s="192">
        <v>816.43</v>
      </c>
      <c r="I251" s="192">
        <v>183.57</v>
      </c>
      <c r="J251" s="192">
        <v>183.57</v>
      </c>
      <c r="K251" s="192">
        <v>816.43</v>
      </c>
      <c r="L251" s="192">
        <v>183.57</v>
      </c>
      <c r="M251" s="192">
        <v>183.57</v>
      </c>
      <c r="N251" s="192">
        <v>816.43</v>
      </c>
      <c r="O251" s="192">
        <v>816.43</v>
      </c>
    </row>
    <row r="252" spans="1:15">
      <c r="A252" s="191" t="s">
        <v>49</v>
      </c>
      <c r="B252" s="191" t="s">
        <v>273</v>
      </c>
      <c r="C252" s="192">
        <v>14000</v>
      </c>
      <c r="D252" s="192">
        <v>-6500</v>
      </c>
      <c r="E252" s="210">
        <v>7500</v>
      </c>
      <c r="F252" s="192">
        <v>6645.07</v>
      </c>
      <c r="G252" s="192">
        <v>6645.07</v>
      </c>
      <c r="H252" s="192">
        <v>854.93</v>
      </c>
      <c r="I252" s="192">
        <v>4145.07</v>
      </c>
      <c r="J252" s="192">
        <v>4145.07</v>
      </c>
      <c r="K252" s="192">
        <v>3354.93</v>
      </c>
      <c r="L252" s="192">
        <v>4145.07</v>
      </c>
      <c r="M252" s="192">
        <v>4145.07</v>
      </c>
      <c r="N252" s="192">
        <v>854.93</v>
      </c>
      <c r="O252" s="192">
        <v>3354.93</v>
      </c>
    </row>
    <row r="253" spans="1:15">
      <c r="A253" s="199">
        <v>7303</v>
      </c>
      <c r="B253" s="199" t="s">
        <v>930</v>
      </c>
      <c r="C253" s="200">
        <v>2000</v>
      </c>
      <c r="D253" s="200">
        <v>-500</v>
      </c>
      <c r="E253" s="200">
        <v>1500</v>
      </c>
      <c r="F253" s="200">
        <v>629.20000000000005</v>
      </c>
      <c r="G253" s="200">
        <v>629.20000000000005</v>
      </c>
      <c r="H253" s="200">
        <v>870.8</v>
      </c>
      <c r="I253" s="200">
        <v>629.20000000000005</v>
      </c>
      <c r="J253" s="200">
        <v>629.20000000000005</v>
      </c>
      <c r="K253" s="192">
        <v>870.8</v>
      </c>
      <c r="L253" s="192">
        <v>629.20000000000005</v>
      </c>
      <c r="M253" s="192">
        <v>629.20000000000005</v>
      </c>
      <c r="N253" s="192">
        <v>870.8</v>
      </c>
      <c r="O253" s="192">
        <v>870.8</v>
      </c>
    </row>
    <row r="254" spans="1:15">
      <c r="A254" s="191" t="s">
        <v>23</v>
      </c>
      <c r="B254" s="191" t="s">
        <v>700</v>
      </c>
      <c r="C254" s="192">
        <v>1000</v>
      </c>
      <c r="D254" s="192">
        <v>-500</v>
      </c>
      <c r="E254" s="210">
        <v>500</v>
      </c>
      <c r="F254" s="192">
        <v>17.2</v>
      </c>
      <c r="G254" s="192">
        <v>17.2</v>
      </c>
      <c r="H254" s="192">
        <v>482.8</v>
      </c>
      <c r="I254" s="192">
        <v>17.2</v>
      </c>
      <c r="J254" s="192">
        <v>17.2</v>
      </c>
      <c r="K254" s="192">
        <v>482.8</v>
      </c>
      <c r="L254" s="192">
        <v>17.2</v>
      </c>
      <c r="M254" s="192">
        <v>17.2</v>
      </c>
      <c r="N254" s="192">
        <v>482.8</v>
      </c>
      <c r="O254" s="192">
        <v>482.8</v>
      </c>
    </row>
    <row r="255" spans="1:15">
      <c r="A255" s="191" t="s">
        <v>24</v>
      </c>
      <c r="B255" s="191" t="s">
        <v>701</v>
      </c>
      <c r="C255" s="192">
        <v>1000</v>
      </c>
      <c r="D255" s="192">
        <v>0</v>
      </c>
      <c r="E255" s="210">
        <v>1000</v>
      </c>
      <c r="F255" s="192">
        <v>612</v>
      </c>
      <c r="G255" s="192">
        <v>612</v>
      </c>
      <c r="H255" s="192">
        <v>388</v>
      </c>
      <c r="I255" s="192">
        <v>612</v>
      </c>
      <c r="J255" s="192">
        <v>612</v>
      </c>
      <c r="K255" s="192">
        <v>388</v>
      </c>
      <c r="L255" s="192">
        <v>612</v>
      </c>
      <c r="M255" s="192">
        <v>612</v>
      </c>
      <c r="N255" s="192">
        <v>388</v>
      </c>
      <c r="O255" s="192">
        <v>388</v>
      </c>
    </row>
    <row r="256" spans="1:15">
      <c r="A256" s="199">
        <v>7304</v>
      </c>
      <c r="B256" s="199" t="s">
        <v>937</v>
      </c>
      <c r="C256" s="200">
        <v>600</v>
      </c>
      <c r="D256" s="200">
        <v>800</v>
      </c>
      <c r="E256" s="200">
        <v>1400</v>
      </c>
      <c r="F256" s="200">
        <v>0</v>
      </c>
      <c r="G256" s="200">
        <v>0</v>
      </c>
      <c r="H256" s="200">
        <v>1400</v>
      </c>
      <c r="I256" s="200">
        <v>0</v>
      </c>
      <c r="J256" s="200">
        <v>0</v>
      </c>
      <c r="K256" s="192">
        <v>1400</v>
      </c>
      <c r="L256" s="192">
        <v>0</v>
      </c>
      <c r="M256" s="192">
        <v>0</v>
      </c>
      <c r="N256" s="192">
        <v>1400</v>
      </c>
      <c r="O256" s="192">
        <v>1400</v>
      </c>
    </row>
    <row r="257" spans="1:15">
      <c r="A257" s="191" t="s">
        <v>37</v>
      </c>
      <c r="B257" s="191" t="s">
        <v>508</v>
      </c>
      <c r="C257" s="192">
        <v>100</v>
      </c>
      <c r="D257" s="192">
        <v>0</v>
      </c>
      <c r="E257" s="210">
        <v>100</v>
      </c>
      <c r="F257" s="192">
        <v>0</v>
      </c>
      <c r="G257" s="192">
        <v>0</v>
      </c>
      <c r="H257" s="192">
        <v>100</v>
      </c>
      <c r="I257" s="192">
        <v>0</v>
      </c>
      <c r="J257" s="192">
        <v>0</v>
      </c>
      <c r="K257" s="192">
        <v>100</v>
      </c>
      <c r="L257" s="192">
        <v>0</v>
      </c>
      <c r="M257" s="192">
        <v>0</v>
      </c>
      <c r="N257" s="192">
        <v>100</v>
      </c>
      <c r="O257" s="192">
        <v>100</v>
      </c>
    </row>
    <row r="258" spans="1:15">
      <c r="A258" s="191" t="s">
        <v>38</v>
      </c>
      <c r="B258" s="191" t="s">
        <v>511</v>
      </c>
      <c r="C258" s="192">
        <v>500</v>
      </c>
      <c r="D258" s="192">
        <v>800</v>
      </c>
      <c r="E258" s="210">
        <v>1300</v>
      </c>
      <c r="F258" s="192">
        <v>0</v>
      </c>
      <c r="G258" s="192">
        <v>0</v>
      </c>
      <c r="H258" s="192">
        <v>1300</v>
      </c>
      <c r="I258" s="192">
        <v>0</v>
      </c>
      <c r="J258" s="192">
        <v>0</v>
      </c>
      <c r="K258" s="192">
        <v>1300</v>
      </c>
      <c r="L258" s="192">
        <v>0</v>
      </c>
      <c r="M258" s="192">
        <v>0</v>
      </c>
      <c r="N258" s="192">
        <v>1300</v>
      </c>
      <c r="O258" s="192">
        <v>1300</v>
      </c>
    </row>
    <row r="259" spans="1:15">
      <c r="A259" s="199">
        <v>7306</v>
      </c>
      <c r="B259" s="199" t="s">
        <v>940</v>
      </c>
      <c r="C259" s="200">
        <v>10000</v>
      </c>
      <c r="D259" s="200">
        <v>-900</v>
      </c>
      <c r="E259" s="200">
        <v>9100</v>
      </c>
      <c r="F259" s="200">
        <v>8566.74</v>
      </c>
      <c r="G259" s="200">
        <v>8566.74</v>
      </c>
      <c r="H259" s="200">
        <v>533.26</v>
      </c>
      <c r="I259" s="200">
        <v>8566.74</v>
      </c>
      <c r="J259" s="200">
        <v>8566.74</v>
      </c>
      <c r="K259" s="192">
        <v>533.26</v>
      </c>
      <c r="L259" s="192">
        <v>8552.08</v>
      </c>
      <c r="M259" s="192">
        <v>8552.08</v>
      </c>
      <c r="N259" s="192">
        <v>533.26</v>
      </c>
      <c r="O259" s="192">
        <v>533.26</v>
      </c>
    </row>
    <row r="260" spans="1:15">
      <c r="A260" s="191" t="s">
        <v>42</v>
      </c>
      <c r="B260" s="191" t="s">
        <v>239</v>
      </c>
      <c r="C260" s="192">
        <v>10000</v>
      </c>
      <c r="D260" s="192">
        <v>-900</v>
      </c>
      <c r="E260" s="210">
        <v>9100</v>
      </c>
      <c r="F260" s="192">
        <v>8566.74</v>
      </c>
      <c r="G260" s="192">
        <v>8566.74</v>
      </c>
      <c r="H260" s="192">
        <v>533.26</v>
      </c>
      <c r="I260" s="192">
        <v>8566.74</v>
      </c>
      <c r="J260" s="192">
        <v>8566.74</v>
      </c>
      <c r="K260" s="192">
        <v>533.26</v>
      </c>
      <c r="L260" s="192">
        <v>8552.08</v>
      </c>
      <c r="M260" s="192">
        <v>8552.08</v>
      </c>
      <c r="N260" s="192">
        <v>533.26</v>
      </c>
      <c r="O260" s="192">
        <v>533.26</v>
      </c>
    </row>
    <row r="261" spans="1:15">
      <c r="A261" s="199">
        <v>7308</v>
      </c>
      <c r="B261" s="199" t="s">
        <v>1078</v>
      </c>
      <c r="C261" s="200">
        <v>46100</v>
      </c>
      <c r="D261" s="200">
        <v>-5608.46</v>
      </c>
      <c r="E261" s="200">
        <v>40491.54</v>
      </c>
      <c r="F261" s="200">
        <v>24653.919999999998</v>
      </c>
      <c r="G261" s="200">
        <v>24653.919999999998</v>
      </c>
      <c r="H261" s="200">
        <v>15837.62</v>
      </c>
      <c r="I261" s="200">
        <v>24653.919999999998</v>
      </c>
      <c r="J261" s="200">
        <v>24653.919999999998</v>
      </c>
      <c r="K261" s="192">
        <v>15837.62</v>
      </c>
      <c r="L261" s="192">
        <v>24572.65</v>
      </c>
      <c r="M261" s="192">
        <v>24572.65</v>
      </c>
      <c r="N261" s="192">
        <v>15837.62</v>
      </c>
      <c r="O261" s="192">
        <v>15837.62</v>
      </c>
    </row>
    <row r="262" spans="1:15">
      <c r="A262" s="191" t="s">
        <v>26</v>
      </c>
      <c r="B262" s="191" t="s">
        <v>702</v>
      </c>
      <c r="C262" s="192">
        <v>2600</v>
      </c>
      <c r="D262" s="192">
        <v>13576.04</v>
      </c>
      <c r="E262" s="210">
        <v>16176.04</v>
      </c>
      <c r="F262" s="192">
        <v>8975.91</v>
      </c>
      <c r="G262" s="192">
        <v>8975.91</v>
      </c>
      <c r="H262" s="192">
        <v>7200.13</v>
      </c>
      <c r="I262" s="192">
        <v>8975.91</v>
      </c>
      <c r="J262" s="192">
        <v>8975.91</v>
      </c>
      <c r="K262" s="192">
        <v>7200.13</v>
      </c>
      <c r="L262" s="192">
        <v>8975.91</v>
      </c>
      <c r="M262" s="192">
        <v>8975.91</v>
      </c>
      <c r="N262" s="192">
        <v>7200.13</v>
      </c>
      <c r="O262" s="192">
        <v>7200.13</v>
      </c>
    </row>
    <row r="263" spans="1:15">
      <c r="A263" s="191" t="s">
        <v>33</v>
      </c>
      <c r="B263" s="191" t="s">
        <v>703</v>
      </c>
      <c r="C263" s="192">
        <v>2000</v>
      </c>
      <c r="D263" s="192">
        <v>0</v>
      </c>
      <c r="E263" s="210">
        <v>2000</v>
      </c>
      <c r="F263" s="192">
        <v>1081.83</v>
      </c>
      <c r="G263" s="192">
        <v>1081.83</v>
      </c>
      <c r="H263" s="192">
        <v>918.17</v>
      </c>
      <c r="I263" s="192">
        <v>1081.83</v>
      </c>
      <c r="J263" s="192">
        <v>1081.83</v>
      </c>
      <c r="K263" s="192">
        <v>918.17</v>
      </c>
      <c r="L263" s="192">
        <v>1081.83</v>
      </c>
      <c r="M263" s="192">
        <v>1081.83</v>
      </c>
      <c r="N263" s="192">
        <v>918.17</v>
      </c>
      <c r="O263" s="192">
        <v>918.17</v>
      </c>
    </row>
    <row r="264" spans="1:15">
      <c r="A264" s="191" t="s">
        <v>27</v>
      </c>
      <c r="B264" s="191" t="s">
        <v>704</v>
      </c>
      <c r="C264" s="192">
        <v>1000</v>
      </c>
      <c r="D264" s="192">
        <v>-606.04</v>
      </c>
      <c r="E264" s="210">
        <v>393.96</v>
      </c>
      <c r="F264" s="192">
        <v>282.64</v>
      </c>
      <c r="G264" s="192">
        <v>282.64</v>
      </c>
      <c r="H264" s="192">
        <v>111.32</v>
      </c>
      <c r="I264" s="192">
        <v>282.64</v>
      </c>
      <c r="J264" s="192">
        <v>282.64</v>
      </c>
      <c r="K264" s="192">
        <v>111.32</v>
      </c>
      <c r="L264" s="192">
        <v>282.64</v>
      </c>
      <c r="M264" s="192">
        <v>282.64</v>
      </c>
      <c r="N264" s="192">
        <v>111.32</v>
      </c>
      <c r="O264" s="192">
        <v>111.32</v>
      </c>
    </row>
    <row r="265" spans="1:15">
      <c r="A265" s="191" t="s">
        <v>34</v>
      </c>
      <c r="B265" s="191" t="s">
        <v>705</v>
      </c>
      <c r="C265" s="192">
        <v>1000</v>
      </c>
      <c r="D265" s="192">
        <v>0</v>
      </c>
      <c r="E265" s="210">
        <v>1000</v>
      </c>
      <c r="F265" s="192">
        <v>525.35</v>
      </c>
      <c r="G265" s="192">
        <v>525.35</v>
      </c>
      <c r="H265" s="192">
        <v>474.65</v>
      </c>
      <c r="I265" s="192">
        <v>525.35</v>
      </c>
      <c r="J265" s="192">
        <v>525.35</v>
      </c>
      <c r="K265" s="192">
        <v>474.65</v>
      </c>
      <c r="L265" s="192">
        <v>525.35</v>
      </c>
      <c r="M265" s="192">
        <v>525.35</v>
      </c>
      <c r="N265" s="192">
        <v>474.65</v>
      </c>
      <c r="O265" s="192">
        <v>474.65</v>
      </c>
    </row>
    <row r="266" spans="1:15">
      <c r="A266" s="191" t="s">
        <v>35</v>
      </c>
      <c r="B266" s="191" t="s">
        <v>497</v>
      </c>
      <c r="C266" s="192">
        <v>1500</v>
      </c>
      <c r="D266" s="192">
        <v>650</v>
      </c>
      <c r="E266" s="210">
        <v>2150</v>
      </c>
      <c r="F266" s="192">
        <v>1544.28</v>
      </c>
      <c r="G266" s="192">
        <v>1544.28</v>
      </c>
      <c r="H266" s="192">
        <v>605.72</v>
      </c>
      <c r="I266" s="192">
        <v>1544.28</v>
      </c>
      <c r="J266" s="192">
        <v>1544.28</v>
      </c>
      <c r="K266" s="192">
        <v>605.72</v>
      </c>
      <c r="L266" s="192">
        <v>1544.28</v>
      </c>
      <c r="M266" s="192">
        <v>1544.28</v>
      </c>
      <c r="N266" s="192">
        <v>605.72</v>
      </c>
      <c r="O266" s="192">
        <v>605.72</v>
      </c>
    </row>
    <row r="267" spans="1:15">
      <c r="A267" s="191" t="s">
        <v>235</v>
      </c>
      <c r="B267" s="191" t="s">
        <v>234</v>
      </c>
      <c r="C267" s="192">
        <v>7000</v>
      </c>
      <c r="D267" s="192">
        <v>-7000</v>
      </c>
      <c r="E267" s="210">
        <v>0</v>
      </c>
      <c r="F267" s="192">
        <v>0</v>
      </c>
      <c r="G267" s="192">
        <v>0</v>
      </c>
      <c r="H267" s="192">
        <v>0</v>
      </c>
      <c r="I267" s="192">
        <v>0</v>
      </c>
      <c r="J267" s="192">
        <v>0</v>
      </c>
      <c r="K267" s="192">
        <v>0</v>
      </c>
      <c r="L267" s="192">
        <v>0</v>
      </c>
      <c r="M267" s="192">
        <v>0</v>
      </c>
      <c r="N267" s="192">
        <v>0</v>
      </c>
      <c r="O267" s="192">
        <v>0</v>
      </c>
    </row>
    <row r="268" spans="1:15">
      <c r="A268" s="191" t="s">
        <v>36</v>
      </c>
      <c r="B268" s="191" t="s">
        <v>241</v>
      </c>
      <c r="C268" s="192">
        <v>3000</v>
      </c>
      <c r="D268" s="192">
        <v>280</v>
      </c>
      <c r="E268" s="210">
        <v>3280</v>
      </c>
      <c r="F268" s="192">
        <v>1732.51</v>
      </c>
      <c r="G268" s="192">
        <v>1732.51</v>
      </c>
      <c r="H268" s="192">
        <v>1547.49</v>
      </c>
      <c r="I268" s="192">
        <v>1732.51</v>
      </c>
      <c r="J268" s="192">
        <v>1732.51</v>
      </c>
      <c r="K268" s="192">
        <v>1547.49</v>
      </c>
      <c r="L268" s="192">
        <v>1683.73</v>
      </c>
      <c r="M268" s="192">
        <v>1683.73</v>
      </c>
      <c r="N268" s="192">
        <v>1547.49</v>
      </c>
      <c r="O268" s="192">
        <v>1547.49</v>
      </c>
    </row>
    <row r="269" spans="1:15">
      <c r="A269" s="191" t="s">
        <v>39</v>
      </c>
      <c r="B269" s="191" t="s">
        <v>242</v>
      </c>
      <c r="C269" s="192">
        <v>6000</v>
      </c>
      <c r="D269" s="192">
        <v>0</v>
      </c>
      <c r="E269" s="210">
        <v>6000</v>
      </c>
      <c r="F269" s="192">
        <v>5024.8999999999996</v>
      </c>
      <c r="G269" s="192">
        <v>5024.8999999999996</v>
      </c>
      <c r="H269" s="192">
        <v>975.1</v>
      </c>
      <c r="I269" s="192">
        <v>5024.8999999999996</v>
      </c>
      <c r="J269" s="192">
        <v>5024.8999999999996</v>
      </c>
      <c r="K269" s="192">
        <v>975.1</v>
      </c>
      <c r="L269" s="192">
        <v>5024.8999999999996</v>
      </c>
      <c r="M269" s="192">
        <v>5024.8999999999996</v>
      </c>
      <c r="N269" s="192">
        <v>975.1</v>
      </c>
      <c r="O269" s="192">
        <v>975.1</v>
      </c>
    </row>
    <row r="270" spans="1:15">
      <c r="A270" s="191" t="s">
        <v>247</v>
      </c>
      <c r="B270" s="191" t="s">
        <v>243</v>
      </c>
      <c r="C270" s="192">
        <v>5000</v>
      </c>
      <c r="D270" s="192">
        <v>-3800</v>
      </c>
      <c r="E270" s="210">
        <v>1200</v>
      </c>
      <c r="F270" s="192">
        <v>0</v>
      </c>
      <c r="G270" s="192">
        <v>0</v>
      </c>
      <c r="H270" s="192">
        <v>1200</v>
      </c>
      <c r="I270" s="192">
        <v>0</v>
      </c>
      <c r="J270" s="192">
        <v>0</v>
      </c>
      <c r="K270" s="192">
        <v>1200</v>
      </c>
      <c r="L270" s="192">
        <v>0</v>
      </c>
      <c r="M270" s="192">
        <v>0</v>
      </c>
      <c r="N270" s="192">
        <v>1200</v>
      </c>
      <c r="O270" s="192">
        <v>1200</v>
      </c>
    </row>
    <row r="271" spans="1:15">
      <c r="A271" s="191" t="s">
        <v>248</v>
      </c>
      <c r="B271" s="191" t="s">
        <v>244</v>
      </c>
      <c r="C271" s="192">
        <v>7000</v>
      </c>
      <c r="D271" s="192">
        <v>-5508.46</v>
      </c>
      <c r="E271" s="210">
        <v>1491.54</v>
      </c>
      <c r="F271" s="192">
        <v>0</v>
      </c>
      <c r="G271" s="192">
        <v>0</v>
      </c>
      <c r="H271" s="192">
        <v>1491.54</v>
      </c>
      <c r="I271" s="192">
        <v>0</v>
      </c>
      <c r="J271" s="192">
        <v>0</v>
      </c>
      <c r="K271" s="192">
        <v>1491.54</v>
      </c>
      <c r="L271" s="192">
        <v>0</v>
      </c>
      <c r="M271" s="192">
        <v>0</v>
      </c>
      <c r="N271" s="192">
        <v>1491.54</v>
      </c>
      <c r="O271" s="192">
        <v>1491.54</v>
      </c>
    </row>
    <row r="272" spans="1:15">
      <c r="A272" s="191" t="s">
        <v>249</v>
      </c>
      <c r="B272" s="191" t="s">
        <v>245</v>
      </c>
      <c r="C272" s="192">
        <v>5000</v>
      </c>
      <c r="D272" s="192">
        <v>1500</v>
      </c>
      <c r="E272" s="210">
        <v>6500</v>
      </c>
      <c r="F272" s="192">
        <v>5206.5</v>
      </c>
      <c r="G272" s="192">
        <v>5206.5</v>
      </c>
      <c r="H272" s="192">
        <v>1293.5</v>
      </c>
      <c r="I272" s="192">
        <v>5206.5</v>
      </c>
      <c r="J272" s="192">
        <v>5206.5</v>
      </c>
      <c r="K272" s="192">
        <v>1293.5</v>
      </c>
      <c r="L272" s="192">
        <v>5174.01</v>
      </c>
      <c r="M272" s="192">
        <v>5174.01</v>
      </c>
      <c r="N272" s="192">
        <v>1293.5</v>
      </c>
      <c r="O272" s="192">
        <v>1293.5</v>
      </c>
    </row>
    <row r="273" spans="1:15">
      <c r="A273" s="191" t="s">
        <v>250</v>
      </c>
      <c r="B273" s="191" t="s">
        <v>246</v>
      </c>
      <c r="C273" s="192">
        <v>5000</v>
      </c>
      <c r="D273" s="192">
        <v>-4700</v>
      </c>
      <c r="E273" s="210">
        <v>300</v>
      </c>
      <c r="F273" s="192">
        <v>280</v>
      </c>
      <c r="G273" s="192">
        <v>280</v>
      </c>
      <c r="H273" s="192">
        <v>20</v>
      </c>
      <c r="I273" s="192">
        <v>280</v>
      </c>
      <c r="J273" s="192">
        <v>280</v>
      </c>
      <c r="K273" s="192">
        <v>20</v>
      </c>
      <c r="L273" s="192">
        <v>280</v>
      </c>
      <c r="M273" s="192">
        <v>280</v>
      </c>
      <c r="N273" s="192">
        <v>20</v>
      </c>
      <c r="O273" s="192">
        <v>20</v>
      </c>
    </row>
    <row r="274" spans="1:15">
      <c r="A274" s="199">
        <v>7314</v>
      </c>
      <c r="B274" s="199" t="s">
        <v>957</v>
      </c>
      <c r="C274" s="200">
        <v>300</v>
      </c>
      <c r="D274" s="200">
        <v>0</v>
      </c>
      <c r="E274" s="200">
        <v>300</v>
      </c>
      <c r="F274" s="200">
        <v>90</v>
      </c>
      <c r="G274" s="200">
        <v>90</v>
      </c>
      <c r="H274" s="200">
        <v>210</v>
      </c>
      <c r="I274" s="200">
        <v>90</v>
      </c>
      <c r="J274" s="200">
        <v>90</v>
      </c>
      <c r="K274" s="192">
        <v>210</v>
      </c>
      <c r="L274" s="192">
        <v>90</v>
      </c>
      <c r="M274" s="192">
        <v>90</v>
      </c>
      <c r="N274" s="192">
        <v>210</v>
      </c>
      <c r="O274" s="192">
        <v>210</v>
      </c>
    </row>
    <row r="275" spans="1:15">
      <c r="A275" s="191" t="s">
        <v>28</v>
      </c>
      <c r="B275" s="191" t="s">
        <v>706</v>
      </c>
      <c r="C275" s="192">
        <v>100</v>
      </c>
      <c r="D275" s="192">
        <v>0</v>
      </c>
      <c r="E275" s="210">
        <v>100</v>
      </c>
      <c r="F275" s="192">
        <v>0</v>
      </c>
      <c r="G275" s="192">
        <v>0</v>
      </c>
      <c r="H275" s="192">
        <v>100</v>
      </c>
      <c r="I275" s="192">
        <v>0</v>
      </c>
      <c r="J275" s="192">
        <v>0</v>
      </c>
      <c r="K275" s="192">
        <v>100</v>
      </c>
      <c r="L275" s="192">
        <v>0</v>
      </c>
      <c r="M275" s="192">
        <v>0</v>
      </c>
      <c r="N275" s="192">
        <v>100</v>
      </c>
      <c r="O275" s="192">
        <v>100</v>
      </c>
    </row>
    <row r="276" spans="1:15">
      <c r="A276" s="191" t="s">
        <v>29</v>
      </c>
      <c r="B276" s="191" t="s">
        <v>707</v>
      </c>
      <c r="C276" s="192">
        <v>100</v>
      </c>
      <c r="D276" s="192">
        <v>0</v>
      </c>
      <c r="E276" s="210">
        <v>100</v>
      </c>
      <c r="F276" s="192">
        <v>90</v>
      </c>
      <c r="G276" s="192">
        <v>90</v>
      </c>
      <c r="H276" s="192">
        <v>10</v>
      </c>
      <c r="I276" s="192">
        <v>90</v>
      </c>
      <c r="J276" s="192">
        <v>90</v>
      </c>
      <c r="K276" s="192">
        <v>10</v>
      </c>
      <c r="L276" s="192">
        <v>90</v>
      </c>
      <c r="M276" s="192">
        <v>90</v>
      </c>
      <c r="N276" s="192">
        <v>10</v>
      </c>
      <c r="O276" s="192">
        <v>10</v>
      </c>
    </row>
    <row r="277" spans="1:15">
      <c r="A277" s="191" t="s">
        <v>30</v>
      </c>
      <c r="B277" s="191" t="s">
        <v>708</v>
      </c>
      <c r="C277" s="192">
        <v>100</v>
      </c>
      <c r="D277" s="192">
        <v>0</v>
      </c>
      <c r="E277" s="210">
        <v>100</v>
      </c>
      <c r="F277" s="192">
        <v>0</v>
      </c>
      <c r="G277" s="192">
        <v>0</v>
      </c>
      <c r="H277" s="192">
        <v>100</v>
      </c>
      <c r="I277" s="192">
        <v>0</v>
      </c>
      <c r="J277" s="192">
        <v>0</v>
      </c>
      <c r="K277" s="192">
        <v>100</v>
      </c>
      <c r="L277" s="192">
        <v>0</v>
      </c>
      <c r="M277" s="192">
        <v>0</v>
      </c>
      <c r="N277" s="192">
        <v>100</v>
      </c>
      <c r="O277" s="192">
        <v>100</v>
      </c>
    </row>
    <row r="278" spans="1:15">
      <c r="A278" s="199">
        <v>7505</v>
      </c>
      <c r="B278" s="199" t="s">
        <v>1079</v>
      </c>
      <c r="C278" s="200">
        <v>32000</v>
      </c>
      <c r="D278" s="200">
        <v>-7500</v>
      </c>
      <c r="E278" s="200">
        <v>24500</v>
      </c>
      <c r="F278" s="200">
        <v>6563.55</v>
      </c>
      <c r="G278" s="200">
        <v>6563.55</v>
      </c>
      <c r="H278" s="200">
        <v>17936.45</v>
      </c>
      <c r="I278" s="200">
        <v>164.08</v>
      </c>
      <c r="J278" s="200">
        <v>164.08</v>
      </c>
      <c r="K278" s="192">
        <v>24335.919999999998</v>
      </c>
      <c r="L278" s="192">
        <v>164.08</v>
      </c>
      <c r="M278" s="192">
        <v>164.08</v>
      </c>
      <c r="N278" s="192">
        <v>17936.45</v>
      </c>
      <c r="O278" s="192">
        <v>24335.919999999998</v>
      </c>
    </row>
    <row r="279" spans="1:15">
      <c r="A279" s="191" t="s">
        <v>47</v>
      </c>
      <c r="B279" s="191" t="s">
        <v>272</v>
      </c>
      <c r="C279" s="192">
        <v>8000</v>
      </c>
      <c r="D279" s="192">
        <v>-7500</v>
      </c>
      <c r="E279" s="210">
        <v>500</v>
      </c>
      <c r="F279" s="192">
        <v>164.08</v>
      </c>
      <c r="G279" s="192">
        <v>164.08</v>
      </c>
      <c r="H279" s="192">
        <v>335.92</v>
      </c>
      <c r="I279" s="192">
        <v>164.08</v>
      </c>
      <c r="J279" s="192">
        <v>164.08</v>
      </c>
      <c r="K279" s="192">
        <v>335.92</v>
      </c>
      <c r="L279" s="192">
        <v>164.08</v>
      </c>
      <c r="M279" s="192">
        <v>164.08</v>
      </c>
      <c r="N279" s="192">
        <v>335.92</v>
      </c>
      <c r="O279" s="192">
        <v>335.92</v>
      </c>
    </row>
    <row r="280" spans="1:15">
      <c r="A280" s="191" t="s">
        <v>275</v>
      </c>
      <c r="B280" s="191" t="s">
        <v>274</v>
      </c>
      <c r="C280" s="192">
        <v>24000</v>
      </c>
      <c r="D280" s="192">
        <v>0</v>
      </c>
      <c r="E280" s="210">
        <v>24000</v>
      </c>
      <c r="F280" s="192">
        <v>6399.47</v>
      </c>
      <c r="G280" s="192">
        <v>6399.47</v>
      </c>
      <c r="H280" s="192">
        <v>17600.53</v>
      </c>
      <c r="I280" s="192">
        <v>0</v>
      </c>
      <c r="J280" s="192">
        <v>0</v>
      </c>
      <c r="K280" s="192">
        <v>24000</v>
      </c>
      <c r="L280" s="192">
        <v>0</v>
      </c>
      <c r="M280" s="192">
        <v>0</v>
      </c>
      <c r="N280" s="192">
        <v>17600.53</v>
      </c>
      <c r="O280" s="192">
        <v>24000</v>
      </c>
    </row>
    <row r="281" spans="1:15">
      <c r="A281" s="199">
        <v>8401</v>
      </c>
      <c r="B281" s="199" t="s">
        <v>965</v>
      </c>
      <c r="C281" s="200">
        <v>7200</v>
      </c>
      <c r="D281" s="200">
        <v>4264</v>
      </c>
      <c r="E281" s="200">
        <v>11464</v>
      </c>
      <c r="F281" s="200">
        <v>5396.69</v>
      </c>
      <c r="G281" s="200">
        <v>5396.69</v>
      </c>
      <c r="H281" s="200">
        <v>6067.31</v>
      </c>
      <c r="I281" s="200">
        <v>5396.69</v>
      </c>
      <c r="J281" s="200">
        <v>5396.69</v>
      </c>
      <c r="K281" s="192">
        <v>6067.31</v>
      </c>
      <c r="L281" s="192">
        <v>5396.69</v>
      </c>
      <c r="M281" s="192">
        <v>5396.69</v>
      </c>
      <c r="N281" s="192">
        <v>6067.31</v>
      </c>
      <c r="O281" s="192">
        <v>6067.31</v>
      </c>
    </row>
    <row r="282" spans="1:15">
      <c r="A282" s="191" t="s">
        <v>31</v>
      </c>
      <c r="B282" s="191" t="s">
        <v>709</v>
      </c>
      <c r="C282" s="192">
        <v>600</v>
      </c>
      <c r="D282" s="192">
        <v>-520</v>
      </c>
      <c r="E282" s="210">
        <v>80</v>
      </c>
      <c r="F282" s="192">
        <v>0</v>
      </c>
      <c r="G282" s="192">
        <v>0</v>
      </c>
      <c r="H282" s="192">
        <v>80</v>
      </c>
      <c r="I282" s="192">
        <v>0</v>
      </c>
      <c r="J282" s="192">
        <v>0</v>
      </c>
      <c r="K282" s="192">
        <v>80</v>
      </c>
      <c r="L282" s="192">
        <v>0</v>
      </c>
      <c r="M282" s="192">
        <v>0</v>
      </c>
      <c r="N282" s="192">
        <v>80</v>
      </c>
      <c r="O282" s="192">
        <v>80</v>
      </c>
    </row>
    <row r="283" spans="1:15">
      <c r="A283" s="191" t="s">
        <v>40</v>
      </c>
      <c r="B283" s="191" t="s">
        <v>508</v>
      </c>
      <c r="C283" s="192">
        <v>6000</v>
      </c>
      <c r="D283" s="192">
        <v>-1116</v>
      </c>
      <c r="E283" s="210">
        <v>4884</v>
      </c>
      <c r="F283" s="192">
        <v>4023.93</v>
      </c>
      <c r="G283" s="192">
        <v>4023.93</v>
      </c>
      <c r="H283" s="192">
        <v>860.07</v>
      </c>
      <c r="I283" s="192">
        <v>4023.93</v>
      </c>
      <c r="J283" s="192">
        <v>4023.93</v>
      </c>
      <c r="K283" s="192">
        <v>860.07</v>
      </c>
      <c r="L283" s="192">
        <v>4023.93</v>
      </c>
      <c r="M283" s="192">
        <v>4023.93</v>
      </c>
      <c r="N283" s="192">
        <v>860.07</v>
      </c>
      <c r="O283" s="192">
        <v>860.07</v>
      </c>
    </row>
    <row r="284" spans="1:15">
      <c r="A284" s="191" t="s">
        <v>32</v>
      </c>
      <c r="B284" s="191" t="s">
        <v>710</v>
      </c>
      <c r="C284" s="192">
        <v>600</v>
      </c>
      <c r="D284" s="192">
        <v>5900</v>
      </c>
      <c r="E284" s="210">
        <v>6500</v>
      </c>
      <c r="F284" s="192">
        <v>1372.76</v>
      </c>
      <c r="G284" s="192">
        <v>1372.76</v>
      </c>
      <c r="H284" s="192">
        <v>5127.24</v>
      </c>
      <c r="I284" s="192">
        <v>1372.76</v>
      </c>
      <c r="J284" s="192">
        <v>1372.76</v>
      </c>
      <c r="K284" s="192">
        <v>5127.24</v>
      </c>
      <c r="L284" s="192">
        <v>1372.76</v>
      </c>
      <c r="M284" s="192">
        <v>1372.76</v>
      </c>
      <c r="N284" s="192">
        <v>5127.24</v>
      </c>
      <c r="O284" s="192">
        <v>5127.24</v>
      </c>
    </row>
    <row r="285" spans="1:15">
      <c r="A285" s="195"/>
      <c r="B285" s="195" t="s">
        <v>1083</v>
      </c>
      <c r="C285" s="196">
        <v>3668694.4</v>
      </c>
      <c r="D285" s="196">
        <v>833679.26</v>
      </c>
      <c r="E285" s="196">
        <v>4502373.66</v>
      </c>
      <c r="F285" s="196">
        <v>2945627.2</v>
      </c>
      <c r="G285" s="196">
        <v>2945627.2</v>
      </c>
      <c r="H285" s="196">
        <v>1556746.46</v>
      </c>
      <c r="I285" s="196">
        <v>2509602.91</v>
      </c>
      <c r="J285" s="196">
        <v>2509602.91</v>
      </c>
      <c r="K285" s="196">
        <v>1992770.75</v>
      </c>
      <c r="L285" s="196">
        <v>2491960.7400000002</v>
      </c>
      <c r="M285" s="196">
        <v>2491960.7400000002</v>
      </c>
      <c r="N285" s="196">
        <v>1556746.46</v>
      </c>
      <c r="O285" s="196">
        <v>1992770.75</v>
      </c>
    </row>
    <row r="286" spans="1:15">
      <c r="A286" s="199">
        <v>7101</v>
      </c>
      <c r="B286" s="199" t="s">
        <v>899</v>
      </c>
      <c r="C286" s="200">
        <v>484095.52</v>
      </c>
      <c r="D286" s="200">
        <v>1502.55</v>
      </c>
      <c r="E286" s="200">
        <v>485598.07</v>
      </c>
      <c r="F286" s="200">
        <v>482080.76</v>
      </c>
      <c r="G286" s="200">
        <v>482080.76</v>
      </c>
      <c r="H286" s="200">
        <v>3517.31</v>
      </c>
      <c r="I286" s="200">
        <v>452170.81</v>
      </c>
      <c r="J286" s="200">
        <v>452170.81</v>
      </c>
      <c r="K286" s="192">
        <v>33427.26</v>
      </c>
      <c r="L286" s="192">
        <v>441958.88</v>
      </c>
      <c r="M286" s="192">
        <v>441958.88</v>
      </c>
      <c r="N286" s="192">
        <v>3517.31</v>
      </c>
      <c r="O286" s="192">
        <v>33427.26</v>
      </c>
    </row>
    <row r="287" spans="1:15">
      <c r="A287" s="191" t="s">
        <v>712</v>
      </c>
      <c r="B287" s="191" t="s">
        <v>711</v>
      </c>
      <c r="C287" s="192">
        <v>113736</v>
      </c>
      <c r="D287" s="192">
        <v>-11260.56</v>
      </c>
      <c r="E287" s="210">
        <v>102475.44</v>
      </c>
      <c r="F287" s="210">
        <v>98958.13</v>
      </c>
      <c r="G287" s="210">
        <v>98958.13</v>
      </c>
      <c r="H287" s="210">
        <v>3517.31</v>
      </c>
      <c r="I287" s="210">
        <v>98958.13</v>
      </c>
      <c r="J287" s="210">
        <v>98958.13</v>
      </c>
      <c r="K287" s="192">
        <v>3517.31</v>
      </c>
      <c r="L287" s="192">
        <v>98958.13</v>
      </c>
      <c r="M287" s="192">
        <v>98958.13</v>
      </c>
      <c r="N287" s="192">
        <v>3517.31</v>
      </c>
      <c r="O287" s="192">
        <v>3517.31</v>
      </c>
    </row>
    <row r="288" spans="1:15">
      <c r="A288" s="191" t="s">
        <v>714</v>
      </c>
      <c r="B288" s="191" t="s">
        <v>713</v>
      </c>
      <c r="C288" s="192">
        <v>86317.92</v>
      </c>
      <c r="D288" s="192">
        <v>8287.98</v>
      </c>
      <c r="E288" s="210">
        <v>94605.9</v>
      </c>
      <c r="F288" s="210">
        <v>94605.9</v>
      </c>
      <c r="G288" s="210">
        <v>94605.9</v>
      </c>
      <c r="H288" s="210">
        <v>0</v>
      </c>
      <c r="I288" s="210">
        <v>87414.61</v>
      </c>
      <c r="J288" s="210">
        <v>87414.61</v>
      </c>
      <c r="K288" s="192">
        <v>7191.29</v>
      </c>
      <c r="L288" s="192">
        <v>87414.06</v>
      </c>
      <c r="M288" s="192">
        <v>87414.06</v>
      </c>
      <c r="N288" s="192">
        <v>0</v>
      </c>
      <c r="O288" s="192">
        <v>7191.29</v>
      </c>
    </row>
    <row r="289" spans="1:15">
      <c r="A289" s="191" t="s">
        <v>761</v>
      </c>
      <c r="B289" s="191" t="s">
        <v>758</v>
      </c>
      <c r="C289" s="192">
        <v>46680</v>
      </c>
      <c r="D289" s="192">
        <v>1221.44</v>
      </c>
      <c r="E289" s="210">
        <v>47901.440000000002</v>
      </c>
      <c r="F289" s="210">
        <v>47901.440000000002</v>
      </c>
      <c r="G289" s="210">
        <v>47901.440000000002</v>
      </c>
      <c r="H289" s="210">
        <v>0</v>
      </c>
      <c r="I289" s="210">
        <v>44086.44</v>
      </c>
      <c r="J289" s="210">
        <v>44086.44</v>
      </c>
      <c r="K289" s="192">
        <v>3815</v>
      </c>
      <c r="L289" s="192">
        <v>44086.44</v>
      </c>
      <c r="M289" s="192">
        <v>44086.44</v>
      </c>
      <c r="N289" s="192">
        <v>0</v>
      </c>
      <c r="O289" s="192">
        <v>3815</v>
      </c>
    </row>
    <row r="290" spans="1:15">
      <c r="A290" s="191" t="s">
        <v>762</v>
      </c>
      <c r="B290" s="191" t="s">
        <v>759</v>
      </c>
      <c r="C290" s="192">
        <v>30598.799999999999</v>
      </c>
      <c r="D290" s="192">
        <v>1746.56</v>
      </c>
      <c r="E290" s="210">
        <v>32345.360000000001</v>
      </c>
      <c r="F290" s="210">
        <v>32345.360000000001</v>
      </c>
      <c r="G290" s="210">
        <v>32345.360000000001</v>
      </c>
      <c r="H290" s="210">
        <v>0</v>
      </c>
      <c r="I290" s="210">
        <v>29645.46</v>
      </c>
      <c r="J290" s="210">
        <v>29645.46</v>
      </c>
      <c r="K290" s="192">
        <v>2699.9</v>
      </c>
      <c r="L290" s="192">
        <v>29645.46</v>
      </c>
      <c r="M290" s="192">
        <v>29645.46</v>
      </c>
      <c r="N290" s="192">
        <v>0</v>
      </c>
      <c r="O290" s="192">
        <v>2699.9</v>
      </c>
    </row>
    <row r="291" spans="1:15">
      <c r="A291" s="191" t="s">
        <v>763</v>
      </c>
      <c r="B291" s="191" t="s">
        <v>760</v>
      </c>
      <c r="C291" s="192">
        <v>14544</v>
      </c>
      <c r="D291" s="192">
        <v>-5380.66</v>
      </c>
      <c r="E291" s="210">
        <v>9163.34</v>
      </c>
      <c r="F291" s="210">
        <v>9163.34</v>
      </c>
      <c r="G291" s="210">
        <v>9163.34</v>
      </c>
      <c r="H291" s="210">
        <v>0</v>
      </c>
      <c r="I291" s="210">
        <v>8763.34</v>
      </c>
      <c r="J291" s="210">
        <v>8763.34</v>
      </c>
      <c r="K291" s="192">
        <v>400</v>
      </c>
      <c r="L291" s="192">
        <v>8713.7900000000009</v>
      </c>
      <c r="M291" s="192">
        <v>8713.7900000000009</v>
      </c>
      <c r="N291" s="192">
        <v>0</v>
      </c>
      <c r="O291" s="192">
        <v>400</v>
      </c>
    </row>
    <row r="292" spans="1:15">
      <c r="A292" s="191" t="s">
        <v>716</v>
      </c>
      <c r="B292" s="191" t="s">
        <v>715</v>
      </c>
      <c r="C292" s="192">
        <v>191398.8</v>
      </c>
      <c r="D292" s="192">
        <v>7707.79</v>
      </c>
      <c r="E292" s="210">
        <v>199106.59</v>
      </c>
      <c r="F292" s="210">
        <v>199106.59</v>
      </c>
      <c r="G292" s="210">
        <v>199106.59</v>
      </c>
      <c r="H292" s="210">
        <v>0</v>
      </c>
      <c r="I292" s="210">
        <v>183302.83</v>
      </c>
      <c r="J292" s="210">
        <v>183302.83</v>
      </c>
      <c r="K292" s="192">
        <v>15803.76</v>
      </c>
      <c r="L292" s="192">
        <v>173141</v>
      </c>
      <c r="M292" s="192">
        <v>173141</v>
      </c>
      <c r="N292" s="192">
        <v>0</v>
      </c>
      <c r="O292" s="192">
        <v>15803.76</v>
      </c>
    </row>
    <row r="293" spans="1:15">
      <c r="A293" s="191" t="s">
        <v>717</v>
      </c>
      <c r="B293" s="191" t="s">
        <v>682</v>
      </c>
      <c r="C293" s="192">
        <v>820</v>
      </c>
      <c r="D293" s="192">
        <v>-820</v>
      </c>
      <c r="E293" s="210">
        <v>0</v>
      </c>
      <c r="F293" s="210">
        <v>0</v>
      </c>
      <c r="G293" s="210">
        <v>0</v>
      </c>
      <c r="H293" s="210">
        <v>0</v>
      </c>
      <c r="I293" s="210">
        <v>0</v>
      </c>
      <c r="J293" s="210">
        <v>0</v>
      </c>
      <c r="K293" s="192">
        <v>0</v>
      </c>
      <c r="L293" s="192">
        <v>0</v>
      </c>
      <c r="M293" s="192">
        <v>0</v>
      </c>
      <c r="N293" s="192">
        <v>0</v>
      </c>
      <c r="O293" s="192">
        <v>0</v>
      </c>
    </row>
    <row r="294" spans="1:15">
      <c r="A294" s="199">
        <v>7102</v>
      </c>
      <c r="B294" s="199" t="s">
        <v>903</v>
      </c>
      <c r="C294" s="200">
        <v>71842.960000000006</v>
      </c>
      <c r="D294" s="200">
        <v>-1644.51</v>
      </c>
      <c r="E294" s="200">
        <v>70198.45</v>
      </c>
      <c r="F294" s="200">
        <v>70198.45</v>
      </c>
      <c r="G294" s="200">
        <v>70198.45</v>
      </c>
      <c r="H294" s="200">
        <v>0</v>
      </c>
      <c r="I294" s="200">
        <v>68044.42</v>
      </c>
      <c r="J294" s="200">
        <v>68044.42</v>
      </c>
      <c r="K294" s="192">
        <v>2154.0300000000002</v>
      </c>
      <c r="L294" s="192">
        <v>68044.42</v>
      </c>
      <c r="M294" s="192">
        <v>68044.42</v>
      </c>
      <c r="N294" s="192">
        <v>0</v>
      </c>
      <c r="O294" s="192">
        <v>2154.0300000000002</v>
      </c>
    </row>
    <row r="295" spans="1:15">
      <c r="A295" s="191" t="s">
        <v>721</v>
      </c>
      <c r="B295" s="201" t="s">
        <v>719</v>
      </c>
      <c r="C295" s="192">
        <v>9478</v>
      </c>
      <c r="D295" s="192">
        <v>-1231.51</v>
      </c>
      <c r="E295" s="210">
        <v>8246.49</v>
      </c>
      <c r="F295" s="210">
        <v>8246.49</v>
      </c>
      <c r="G295" s="210">
        <v>8246.49</v>
      </c>
      <c r="H295" s="210">
        <v>0</v>
      </c>
      <c r="I295" s="210">
        <v>8246.49</v>
      </c>
      <c r="J295" s="210">
        <v>8246.49</v>
      </c>
      <c r="K295" s="192">
        <v>0</v>
      </c>
      <c r="L295" s="192">
        <v>8246.49</v>
      </c>
      <c r="M295" s="192">
        <v>8246.49</v>
      </c>
      <c r="N295" s="192">
        <v>0</v>
      </c>
      <c r="O295" s="192">
        <v>0</v>
      </c>
    </row>
    <row r="296" spans="1:15">
      <c r="A296" s="191" t="s">
        <v>722</v>
      </c>
      <c r="B296" s="191" t="s">
        <v>720</v>
      </c>
      <c r="C296" s="192">
        <v>7193.16</v>
      </c>
      <c r="D296" s="192">
        <v>1144.05</v>
      </c>
      <c r="E296" s="210">
        <v>8337.2099999999991</v>
      </c>
      <c r="F296" s="210">
        <v>8337.2099999999991</v>
      </c>
      <c r="G296" s="210">
        <v>8337.2099999999991</v>
      </c>
      <c r="H296" s="210">
        <v>0</v>
      </c>
      <c r="I296" s="210">
        <v>8161.41</v>
      </c>
      <c r="J296" s="210">
        <v>8161.41</v>
      </c>
      <c r="K296" s="192">
        <v>175.8</v>
      </c>
      <c r="L296" s="192">
        <v>8161.41</v>
      </c>
      <c r="M296" s="192">
        <v>8161.41</v>
      </c>
      <c r="N296" s="192">
        <v>0</v>
      </c>
      <c r="O296" s="192">
        <v>175.8</v>
      </c>
    </row>
    <row r="297" spans="1:15">
      <c r="A297" s="191" t="s">
        <v>767</v>
      </c>
      <c r="B297" s="191" t="s">
        <v>764</v>
      </c>
      <c r="C297" s="192">
        <v>3890</v>
      </c>
      <c r="D297" s="192">
        <v>62.55</v>
      </c>
      <c r="E297" s="210">
        <v>3952.55</v>
      </c>
      <c r="F297" s="210">
        <v>3952.55</v>
      </c>
      <c r="G297" s="210">
        <v>3952.55</v>
      </c>
      <c r="H297" s="210">
        <v>0</v>
      </c>
      <c r="I297" s="210">
        <v>3800.26</v>
      </c>
      <c r="J297" s="210">
        <v>3800.26</v>
      </c>
      <c r="K297" s="192">
        <v>152.29</v>
      </c>
      <c r="L297" s="192">
        <v>3800.26</v>
      </c>
      <c r="M297" s="192">
        <v>3800.26</v>
      </c>
      <c r="N297" s="192">
        <v>0</v>
      </c>
      <c r="O297" s="192">
        <v>152.29</v>
      </c>
    </row>
    <row r="298" spans="1:15">
      <c r="A298" s="191" t="s">
        <v>768</v>
      </c>
      <c r="B298" s="191" t="s">
        <v>765</v>
      </c>
      <c r="C298" s="192">
        <v>2549.9</v>
      </c>
      <c r="D298" s="192">
        <v>478.22</v>
      </c>
      <c r="E298" s="210">
        <v>3028.12</v>
      </c>
      <c r="F298" s="210">
        <v>3028.12</v>
      </c>
      <c r="G298" s="210">
        <v>3028.12</v>
      </c>
      <c r="H298" s="210">
        <v>0</v>
      </c>
      <c r="I298" s="210">
        <v>2819.78</v>
      </c>
      <c r="J298" s="210">
        <v>2819.78</v>
      </c>
      <c r="K298" s="192">
        <v>208.34</v>
      </c>
      <c r="L298" s="192">
        <v>2819.78</v>
      </c>
      <c r="M298" s="192">
        <v>2819.78</v>
      </c>
      <c r="N298" s="192">
        <v>0</v>
      </c>
      <c r="O298" s="192">
        <v>208.34</v>
      </c>
    </row>
    <row r="299" spans="1:15">
      <c r="A299" s="191" t="s">
        <v>769</v>
      </c>
      <c r="B299" s="191" t="s">
        <v>766</v>
      </c>
      <c r="C299" s="192">
        <v>1212</v>
      </c>
      <c r="D299" s="192">
        <v>-458.97</v>
      </c>
      <c r="E299" s="210">
        <v>753.03</v>
      </c>
      <c r="F299" s="210">
        <v>753.03</v>
      </c>
      <c r="G299" s="210">
        <v>753.03</v>
      </c>
      <c r="H299" s="210">
        <v>0</v>
      </c>
      <c r="I299" s="210">
        <v>753.03</v>
      </c>
      <c r="J299" s="210">
        <v>753.03</v>
      </c>
      <c r="K299" s="192">
        <v>0</v>
      </c>
      <c r="L299" s="192">
        <v>753.03</v>
      </c>
      <c r="M299" s="192">
        <v>753.03</v>
      </c>
      <c r="N299" s="192">
        <v>0</v>
      </c>
      <c r="O299" s="192">
        <v>0</v>
      </c>
    </row>
    <row r="300" spans="1:15">
      <c r="A300" s="191" t="s">
        <v>724</v>
      </c>
      <c r="B300" s="191" t="s">
        <v>723</v>
      </c>
      <c r="C300" s="192">
        <v>15949.9</v>
      </c>
      <c r="D300" s="192">
        <v>136.80000000000001</v>
      </c>
      <c r="E300" s="210">
        <v>16086.7</v>
      </c>
      <c r="F300" s="210">
        <v>16086.7</v>
      </c>
      <c r="G300" s="210">
        <v>16086.7</v>
      </c>
      <c r="H300" s="210">
        <v>0</v>
      </c>
      <c r="I300" s="210">
        <v>15465.41</v>
      </c>
      <c r="J300" s="210">
        <v>15465.41</v>
      </c>
      <c r="K300" s="192">
        <v>621.29</v>
      </c>
      <c r="L300" s="192">
        <v>15465.41</v>
      </c>
      <c r="M300" s="192">
        <v>15465.41</v>
      </c>
      <c r="N300" s="192">
        <v>0</v>
      </c>
      <c r="O300" s="192">
        <v>621.29</v>
      </c>
    </row>
    <row r="301" spans="1:15">
      <c r="A301" s="191" t="s">
        <v>727</v>
      </c>
      <c r="B301" s="191" t="s">
        <v>725</v>
      </c>
      <c r="C301" s="192">
        <v>3280</v>
      </c>
      <c r="D301" s="192">
        <v>-422.23</v>
      </c>
      <c r="E301" s="210">
        <v>2857.77</v>
      </c>
      <c r="F301" s="210">
        <v>2857.77</v>
      </c>
      <c r="G301" s="210">
        <v>2857.77</v>
      </c>
      <c r="H301" s="210">
        <v>0</v>
      </c>
      <c r="I301" s="210">
        <v>2857.77</v>
      </c>
      <c r="J301" s="210">
        <v>2857.77</v>
      </c>
      <c r="K301" s="192">
        <v>0</v>
      </c>
      <c r="L301" s="192">
        <v>2857.77</v>
      </c>
      <c r="M301" s="192">
        <v>2857.77</v>
      </c>
      <c r="N301" s="192">
        <v>0</v>
      </c>
      <c r="O301" s="192">
        <v>0</v>
      </c>
    </row>
    <row r="302" spans="1:15">
      <c r="A302" s="191" t="s">
        <v>728</v>
      </c>
      <c r="B302" s="191" t="s">
        <v>726</v>
      </c>
      <c r="C302" s="192">
        <v>6150</v>
      </c>
      <c r="D302" s="192">
        <v>2.6</v>
      </c>
      <c r="E302" s="210">
        <v>6152.6</v>
      </c>
      <c r="F302" s="210">
        <v>6152.6</v>
      </c>
      <c r="G302" s="210">
        <v>6152.6</v>
      </c>
      <c r="H302" s="210">
        <v>0</v>
      </c>
      <c r="I302" s="210">
        <v>6019.27</v>
      </c>
      <c r="J302" s="210">
        <v>6019.27</v>
      </c>
      <c r="K302" s="192">
        <v>133.33000000000001</v>
      </c>
      <c r="L302" s="192">
        <v>6019.27</v>
      </c>
      <c r="M302" s="192">
        <v>6019.27</v>
      </c>
      <c r="N302" s="192">
        <v>0</v>
      </c>
      <c r="O302" s="192">
        <v>133.33000000000001</v>
      </c>
    </row>
    <row r="303" spans="1:15">
      <c r="A303" s="191" t="s">
        <v>773</v>
      </c>
      <c r="B303" s="191" t="s">
        <v>770</v>
      </c>
      <c r="C303" s="192">
        <v>3690</v>
      </c>
      <c r="D303" s="192">
        <v>-311.57</v>
      </c>
      <c r="E303" s="210">
        <v>3378.43</v>
      </c>
      <c r="F303" s="210">
        <v>3378.43</v>
      </c>
      <c r="G303" s="210">
        <v>3378.43</v>
      </c>
      <c r="H303" s="210">
        <v>0</v>
      </c>
      <c r="I303" s="210">
        <v>3245.1</v>
      </c>
      <c r="J303" s="210">
        <v>3245.1</v>
      </c>
      <c r="K303" s="192">
        <v>133.33000000000001</v>
      </c>
      <c r="L303" s="192">
        <v>3245.1</v>
      </c>
      <c r="M303" s="192">
        <v>3245.1</v>
      </c>
      <c r="N303" s="192">
        <v>0</v>
      </c>
      <c r="O303" s="192">
        <v>133.33000000000001</v>
      </c>
    </row>
    <row r="304" spans="1:15">
      <c r="A304" s="191" t="s">
        <v>774</v>
      </c>
      <c r="B304" s="191" t="s">
        <v>771</v>
      </c>
      <c r="C304" s="192">
        <v>2460</v>
      </c>
      <c r="D304" s="192">
        <v>-94.18</v>
      </c>
      <c r="E304" s="210">
        <v>2365.8200000000002</v>
      </c>
      <c r="F304" s="210">
        <v>2365.8200000000002</v>
      </c>
      <c r="G304" s="210">
        <v>2365.8200000000002</v>
      </c>
      <c r="H304" s="210">
        <v>0</v>
      </c>
      <c r="I304" s="210">
        <v>2199.16</v>
      </c>
      <c r="J304" s="210">
        <v>2199.16</v>
      </c>
      <c r="K304" s="192">
        <v>166.66</v>
      </c>
      <c r="L304" s="192">
        <v>2199.16</v>
      </c>
      <c r="M304" s="192">
        <v>2199.16</v>
      </c>
      <c r="N304" s="192">
        <v>0</v>
      </c>
      <c r="O304" s="192">
        <v>166.66</v>
      </c>
    </row>
    <row r="305" spans="1:15">
      <c r="A305" s="191" t="s">
        <v>775</v>
      </c>
      <c r="B305" s="191" t="s">
        <v>772</v>
      </c>
      <c r="C305" s="192">
        <v>1230</v>
      </c>
      <c r="D305" s="192">
        <v>-495.25</v>
      </c>
      <c r="E305" s="210">
        <v>734.75</v>
      </c>
      <c r="F305" s="210">
        <v>734.75</v>
      </c>
      <c r="G305" s="210">
        <v>734.75</v>
      </c>
      <c r="H305" s="210">
        <v>0</v>
      </c>
      <c r="I305" s="210">
        <v>734.75</v>
      </c>
      <c r="J305" s="210">
        <v>734.75</v>
      </c>
      <c r="K305" s="192">
        <v>0</v>
      </c>
      <c r="L305" s="192">
        <v>734.75</v>
      </c>
      <c r="M305" s="192">
        <v>734.75</v>
      </c>
      <c r="N305" s="192">
        <v>0</v>
      </c>
      <c r="O305" s="192">
        <v>0</v>
      </c>
    </row>
    <row r="306" spans="1:15">
      <c r="A306" s="191" t="s">
        <v>730</v>
      </c>
      <c r="B306" s="191" t="s">
        <v>729</v>
      </c>
      <c r="C306" s="192">
        <v>14760</v>
      </c>
      <c r="D306" s="192">
        <v>-455.02</v>
      </c>
      <c r="E306" s="210">
        <v>14304.98</v>
      </c>
      <c r="F306" s="210">
        <v>14304.98</v>
      </c>
      <c r="G306" s="210">
        <v>14304.98</v>
      </c>
      <c r="H306" s="210">
        <v>0</v>
      </c>
      <c r="I306" s="210">
        <v>13741.99</v>
      </c>
      <c r="J306" s="210">
        <v>13741.99</v>
      </c>
      <c r="K306" s="192">
        <v>562.99</v>
      </c>
      <c r="L306" s="192">
        <v>13741.99</v>
      </c>
      <c r="M306" s="192">
        <v>13741.99</v>
      </c>
      <c r="N306" s="192">
        <v>0</v>
      </c>
      <c r="O306" s="192">
        <v>562.99</v>
      </c>
    </row>
    <row r="307" spans="1:15">
      <c r="A307" s="199">
        <v>7105</v>
      </c>
      <c r="B307" s="199" t="s">
        <v>906</v>
      </c>
      <c r="C307" s="200">
        <v>21300</v>
      </c>
      <c r="D307" s="200">
        <v>14907.99</v>
      </c>
      <c r="E307" s="200">
        <v>36207.99</v>
      </c>
      <c r="F307" s="200">
        <v>36157.51</v>
      </c>
      <c r="G307" s="200">
        <v>36157.51</v>
      </c>
      <c r="H307" s="200">
        <v>50.48</v>
      </c>
      <c r="I307" s="200">
        <v>33979.760000000002</v>
      </c>
      <c r="J307" s="200">
        <v>33979.760000000002</v>
      </c>
      <c r="K307" s="192">
        <v>2228.23</v>
      </c>
      <c r="L307" s="192">
        <v>33893.15</v>
      </c>
      <c r="M307" s="192">
        <v>33893.15</v>
      </c>
      <c r="N307" s="192">
        <v>50.48</v>
      </c>
      <c r="O307" s="192">
        <v>2228.23</v>
      </c>
    </row>
    <row r="308" spans="1:15">
      <c r="A308" s="191" t="s">
        <v>80</v>
      </c>
      <c r="B308" s="191" t="s">
        <v>731</v>
      </c>
      <c r="C308" s="192">
        <v>500</v>
      </c>
      <c r="D308" s="192">
        <v>-500</v>
      </c>
      <c r="E308" s="210">
        <v>0</v>
      </c>
      <c r="F308" s="210">
        <v>0</v>
      </c>
      <c r="G308" s="210">
        <v>0</v>
      </c>
      <c r="H308" s="210">
        <v>0</v>
      </c>
      <c r="I308" s="210">
        <v>0</v>
      </c>
      <c r="J308" s="210">
        <v>0</v>
      </c>
      <c r="K308" s="192">
        <v>0</v>
      </c>
      <c r="L308" s="192">
        <v>0</v>
      </c>
      <c r="M308" s="192">
        <v>0</v>
      </c>
      <c r="N308" s="192">
        <v>0</v>
      </c>
      <c r="O308" s="192">
        <v>0</v>
      </c>
    </row>
    <row r="309" spans="1:15">
      <c r="A309" s="191" t="s">
        <v>82</v>
      </c>
      <c r="B309" s="191" t="s">
        <v>732</v>
      </c>
      <c r="C309" s="192">
        <v>100</v>
      </c>
      <c r="D309" s="192">
        <v>2685.54</v>
      </c>
      <c r="E309" s="210">
        <v>2785.54</v>
      </c>
      <c r="F309" s="210">
        <v>2760.13</v>
      </c>
      <c r="G309" s="210">
        <v>2760.13</v>
      </c>
      <c r="H309" s="210">
        <v>25.41</v>
      </c>
      <c r="I309" s="210">
        <v>2760.13</v>
      </c>
      <c r="J309" s="210">
        <v>2760.13</v>
      </c>
      <c r="K309" s="192">
        <v>25.41</v>
      </c>
      <c r="L309" s="192">
        <v>2760.13</v>
      </c>
      <c r="M309" s="192">
        <v>2760.13</v>
      </c>
      <c r="N309" s="192">
        <v>25.41</v>
      </c>
      <c r="O309" s="192">
        <v>25.41</v>
      </c>
    </row>
    <row r="310" spans="1:15">
      <c r="A310" s="191" t="s">
        <v>81</v>
      </c>
      <c r="B310" s="191" t="s">
        <v>733</v>
      </c>
      <c r="C310" s="192">
        <v>6000</v>
      </c>
      <c r="D310" s="192">
        <v>12799.45</v>
      </c>
      <c r="E310" s="210">
        <v>18799.45</v>
      </c>
      <c r="F310" s="210">
        <v>18799.45</v>
      </c>
      <c r="G310" s="210">
        <v>18799.45</v>
      </c>
      <c r="H310" s="210">
        <v>0</v>
      </c>
      <c r="I310" s="210">
        <v>17546.7</v>
      </c>
      <c r="J310" s="210">
        <v>17546.7</v>
      </c>
      <c r="K310" s="192">
        <v>1252.75</v>
      </c>
      <c r="L310" s="192">
        <v>17546.7</v>
      </c>
      <c r="M310" s="192">
        <v>17546.7</v>
      </c>
      <c r="N310" s="192">
        <v>0</v>
      </c>
      <c r="O310" s="192">
        <v>1252.75</v>
      </c>
    </row>
    <row r="311" spans="1:15">
      <c r="A311" s="191" t="s">
        <v>779</v>
      </c>
      <c r="B311" s="191" t="s">
        <v>776</v>
      </c>
      <c r="C311" s="192">
        <v>3000</v>
      </c>
      <c r="D311" s="192">
        <v>-845.8</v>
      </c>
      <c r="E311" s="210">
        <v>2154.1999999999998</v>
      </c>
      <c r="F311" s="210">
        <v>2154.1999999999998</v>
      </c>
      <c r="G311" s="210">
        <v>2154.1999999999998</v>
      </c>
      <c r="H311" s="210">
        <v>0</v>
      </c>
      <c r="I311" s="210">
        <v>1963.37</v>
      </c>
      <c r="J311" s="210">
        <v>1963.37</v>
      </c>
      <c r="K311" s="192">
        <v>190.83</v>
      </c>
      <c r="L311" s="192">
        <v>1963.37</v>
      </c>
      <c r="M311" s="192">
        <v>1963.37</v>
      </c>
      <c r="N311" s="192">
        <v>0</v>
      </c>
      <c r="O311" s="192">
        <v>190.83</v>
      </c>
    </row>
    <row r="312" spans="1:15">
      <c r="A312" s="191" t="s">
        <v>780</v>
      </c>
      <c r="B312" s="191" t="s">
        <v>777</v>
      </c>
      <c r="C312" s="192">
        <v>3000</v>
      </c>
      <c r="D312" s="192">
        <v>-469.18</v>
      </c>
      <c r="E312" s="210">
        <v>2530.8200000000002</v>
      </c>
      <c r="F312" s="210">
        <v>2530.8200000000002</v>
      </c>
      <c r="G312" s="210">
        <v>2530.8200000000002</v>
      </c>
      <c r="H312" s="210">
        <v>0</v>
      </c>
      <c r="I312" s="210">
        <v>2303.5700000000002</v>
      </c>
      <c r="J312" s="210">
        <v>2303.5700000000002</v>
      </c>
      <c r="K312" s="192">
        <v>227.25</v>
      </c>
      <c r="L312" s="192">
        <v>2303.5700000000002</v>
      </c>
      <c r="M312" s="192">
        <v>2303.5700000000002</v>
      </c>
      <c r="N312" s="192">
        <v>0</v>
      </c>
      <c r="O312" s="192">
        <v>227.25</v>
      </c>
    </row>
    <row r="313" spans="1:15">
      <c r="A313" s="191" t="s">
        <v>781</v>
      </c>
      <c r="B313" s="191" t="s">
        <v>778</v>
      </c>
      <c r="C313" s="192">
        <v>1200</v>
      </c>
      <c r="D313" s="192">
        <v>-946.25</v>
      </c>
      <c r="E313" s="210">
        <v>253.75</v>
      </c>
      <c r="F313" s="210">
        <v>253.75</v>
      </c>
      <c r="G313" s="210">
        <v>253.75</v>
      </c>
      <c r="H313" s="210">
        <v>0</v>
      </c>
      <c r="I313" s="210">
        <v>251.25</v>
      </c>
      <c r="J313" s="210">
        <v>251.25</v>
      </c>
      <c r="K313" s="192">
        <v>2.5</v>
      </c>
      <c r="L313" s="192">
        <v>251.25</v>
      </c>
      <c r="M313" s="192">
        <v>251.25</v>
      </c>
      <c r="N313" s="192">
        <v>0</v>
      </c>
      <c r="O313" s="192">
        <v>2.5</v>
      </c>
    </row>
    <row r="314" spans="1:15">
      <c r="A314" s="191" t="s">
        <v>735</v>
      </c>
      <c r="B314" s="191" t="s">
        <v>734</v>
      </c>
      <c r="C314" s="192">
        <v>6000</v>
      </c>
      <c r="D314" s="192">
        <v>3284.23</v>
      </c>
      <c r="E314" s="210">
        <v>9284.23</v>
      </c>
      <c r="F314" s="210">
        <v>9284.23</v>
      </c>
      <c r="G314" s="210">
        <v>9284.23</v>
      </c>
      <c r="H314" s="210">
        <v>0</v>
      </c>
      <c r="I314" s="210">
        <v>8779.81</v>
      </c>
      <c r="J314" s="210">
        <v>8779.81</v>
      </c>
      <c r="K314" s="192">
        <v>504.42</v>
      </c>
      <c r="L314" s="192">
        <v>8779.81</v>
      </c>
      <c r="M314" s="192">
        <v>8779.81</v>
      </c>
      <c r="N314" s="192">
        <v>0</v>
      </c>
      <c r="O314" s="192">
        <v>504.42</v>
      </c>
    </row>
    <row r="315" spans="1:15">
      <c r="A315" s="191" t="s">
        <v>83</v>
      </c>
      <c r="B315" s="191" t="s">
        <v>686</v>
      </c>
      <c r="C315" s="192">
        <v>1500</v>
      </c>
      <c r="D315" s="192">
        <v>-1100</v>
      </c>
      <c r="E315" s="210">
        <v>400</v>
      </c>
      <c r="F315" s="210">
        <v>374.93</v>
      </c>
      <c r="G315" s="210">
        <v>374.93</v>
      </c>
      <c r="H315" s="210">
        <v>25.07</v>
      </c>
      <c r="I315" s="210">
        <v>374.93</v>
      </c>
      <c r="J315" s="210">
        <v>374.93</v>
      </c>
      <c r="K315" s="192">
        <v>25.07</v>
      </c>
      <c r="L315" s="192">
        <v>288.32</v>
      </c>
      <c r="M315" s="192">
        <v>288.32</v>
      </c>
      <c r="N315" s="192">
        <v>25.07</v>
      </c>
      <c r="O315" s="192">
        <v>25.07</v>
      </c>
    </row>
    <row r="316" spans="1:15">
      <c r="A316" s="199">
        <v>7106</v>
      </c>
      <c r="B316" s="199" t="s">
        <v>913</v>
      </c>
      <c r="C316" s="200">
        <v>98990.94</v>
      </c>
      <c r="D316" s="200">
        <v>2753.54</v>
      </c>
      <c r="E316" s="200">
        <v>101744.48</v>
      </c>
      <c r="F316" s="200">
        <v>101628.76</v>
      </c>
      <c r="G316" s="200">
        <v>101628.76</v>
      </c>
      <c r="H316" s="200">
        <v>115.72</v>
      </c>
      <c r="I316" s="200">
        <v>95271.18</v>
      </c>
      <c r="J316" s="200">
        <v>95271.18</v>
      </c>
      <c r="K316" s="192">
        <v>6473.3</v>
      </c>
      <c r="L316" s="192">
        <v>95261.86</v>
      </c>
      <c r="M316" s="192">
        <v>95261.86</v>
      </c>
      <c r="N316" s="192">
        <v>115.72</v>
      </c>
      <c r="O316" s="192">
        <v>6473.3</v>
      </c>
    </row>
    <row r="317" spans="1:15">
      <c r="A317" s="191" t="s">
        <v>742</v>
      </c>
      <c r="B317" s="191" t="s">
        <v>736</v>
      </c>
      <c r="C317" s="192">
        <v>13818.92</v>
      </c>
      <c r="D317" s="192">
        <v>-2245.1</v>
      </c>
      <c r="E317" s="210">
        <v>11573.82</v>
      </c>
      <c r="F317" s="210">
        <v>11572.3</v>
      </c>
      <c r="G317" s="210">
        <v>11572.3</v>
      </c>
      <c r="H317" s="210">
        <v>1.52</v>
      </c>
      <c r="I317" s="210">
        <v>11572.3</v>
      </c>
      <c r="J317" s="210">
        <v>11572.3</v>
      </c>
      <c r="K317" s="192">
        <v>1.52</v>
      </c>
      <c r="L317" s="192">
        <v>11572.3</v>
      </c>
      <c r="M317" s="192">
        <v>11572.3</v>
      </c>
      <c r="N317" s="192">
        <v>1.52</v>
      </c>
      <c r="O317" s="192">
        <v>1.52</v>
      </c>
    </row>
    <row r="318" spans="1:15">
      <c r="A318" s="191" t="s">
        <v>743</v>
      </c>
      <c r="B318" s="191" t="s">
        <v>737</v>
      </c>
      <c r="C318" s="192">
        <v>10487.63</v>
      </c>
      <c r="D318" s="192">
        <v>3532.97</v>
      </c>
      <c r="E318" s="210">
        <v>14020.6</v>
      </c>
      <c r="F318" s="210">
        <v>14020.6</v>
      </c>
      <c r="G318" s="210">
        <v>14020.6</v>
      </c>
      <c r="H318" s="210">
        <v>0</v>
      </c>
      <c r="I318" s="210">
        <v>12951.9</v>
      </c>
      <c r="J318" s="210">
        <v>12951.9</v>
      </c>
      <c r="K318" s="192">
        <v>1068.7</v>
      </c>
      <c r="L318" s="192">
        <v>12951.9</v>
      </c>
      <c r="M318" s="192">
        <v>12951.9</v>
      </c>
      <c r="N318" s="192">
        <v>0</v>
      </c>
      <c r="O318" s="192">
        <v>1068.7</v>
      </c>
    </row>
    <row r="319" spans="1:15">
      <c r="A319" s="191" t="s">
        <v>785</v>
      </c>
      <c r="B319" s="191" t="s">
        <v>782</v>
      </c>
      <c r="C319" s="192">
        <v>5671.62</v>
      </c>
      <c r="D319" s="192">
        <v>479.47</v>
      </c>
      <c r="E319" s="210">
        <v>6151.09</v>
      </c>
      <c r="F319" s="210">
        <v>6151.09</v>
      </c>
      <c r="G319" s="210">
        <v>6151.09</v>
      </c>
      <c r="H319" s="210">
        <v>0</v>
      </c>
      <c r="I319" s="210">
        <v>5663.77</v>
      </c>
      <c r="J319" s="210">
        <v>5663.77</v>
      </c>
      <c r="K319" s="192">
        <v>487.32</v>
      </c>
      <c r="L319" s="192">
        <v>5663.77</v>
      </c>
      <c r="M319" s="192">
        <v>5663.77</v>
      </c>
      <c r="N319" s="192">
        <v>0</v>
      </c>
      <c r="O319" s="192">
        <v>487.32</v>
      </c>
    </row>
    <row r="320" spans="1:15">
      <c r="A320" s="191" t="s">
        <v>786</v>
      </c>
      <c r="B320" s="191" t="s">
        <v>783</v>
      </c>
      <c r="C320" s="192">
        <v>3717.76</v>
      </c>
      <c r="D320" s="192">
        <v>549.66999999999996</v>
      </c>
      <c r="E320" s="210">
        <v>4267.43</v>
      </c>
      <c r="F320" s="210">
        <v>4267.43</v>
      </c>
      <c r="G320" s="210">
        <v>4267.43</v>
      </c>
      <c r="H320" s="210">
        <v>0</v>
      </c>
      <c r="I320" s="210">
        <v>3911.78</v>
      </c>
      <c r="J320" s="210">
        <v>3911.78</v>
      </c>
      <c r="K320" s="192">
        <v>355.65</v>
      </c>
      <c r="L320" s="192">
        <v>3911.78</v>
      </c>
      <c r="M320" s="192">
        <v>3911.78</v>
      </c>
      <c r="N320" s="192">
        <v>0</v>
      </c>
      <c r="O320" s="192">
        <v>355.65</v>
      </c>
    </row>
    <row r="321" spans="1:15">
      <c r="A321" s="191" t="s">
        <v>787</v>
      </c>
      <c r="B321" s="191" t="s">
        <v>784</v>
      </c>
      <c r="C321" s="192">
        <v>1767.1</v>
      </c>
      <c r="D321" s="192">
        <v>-611.99</v>
      </c>
      <c r="E321" s="210">
        <v>1155.1099999999999</v>
      </c>
      <c r="F321" s="210">
        <v>1155.1099999999999</v>
      </c>
      <c r="G321" s="210">
        <v>1155.1099999999999</v>
      </c>
      <c r="H321" s="210">
        <v>0</v>
      </c>
      <c r="I321" s="210">
        <v>1106.21</v>
      </c>
      <c r="J321" s="210">
        <v>1106.21</v>
      </c>
      <c r="K321" s="192">
        <v>48.9</v>
      </c>
      <c r="L321" s="192">
        <v>1106.21</v>
      </c>
      <c r="M321" s="192">
        <v>1106.21</v>
      </c>
      <c r="N321" s="192">
        <v>0</v>
      </c>
      <c r="O321" s="192">
        <v>48.9</v>
      </c>
    </row>
    <row r="322" spans="1:15">
      <c r="A322" s="191" t="s">
        <v>744</v>
      </c>
      <c r="B322" s="191" t="s">
        <v>738</v>
      </c>
      <c r="C322" s="192">
        <v>23254.95</v>
      </c>
      <c r="D322" s="192">
        <v>2336.96</v>
      </c>
      <c r="E322" s="210">
        <v>25591.91</v>
      </c>
      <c r="F322" s="210">
        <v>25591.9</v>
      </c>
      <c r="G322" s="210">
        <v>25591.9</v>
      </c>
      <c r="H322" s="210">
        <v>0.01</v>
      </c>
      <c r="I322" s="210">
        <v>23590.75</v>
      </c>
      <c r="J322" s="210">
        <v>23590.75</v>
      </c>
      <c r="K322" s="192">
        <v>2001.16</v>
      </c>
      <c r="L322" s="192">
        <v>23581.43</v>
      </c>
      <c r="M322" s="192">
        <v>23581.43</v>
      </c>
      <c r="N322" s="192">
        <v>0.01</v>
      </c>
      <c r="O322" s="192">
        <v>2001.16</v>
      </c>
    </row>
    <row r="323" spans="1:15">
      <c r="A323" s="191" t="s">
        <v>745</v>
      </c>
      <c r="B323" s="191" t="s">
        <v>739</v>
      </c>
      <c r="C323" s="192">
        <v>9478</v>
      </c>
      <c r="D323" s="192">
        <v>-2464.7800000000002</v>
      </c>
      <c r="E323" s="210">
        <v>7013.22</v>
      </c>
      <c r="F323" s="210">
        <v>7013.22</v>
      </c>
      <c r="G323" s="210">
        <v>7013.22</v>
      </c>
      <c r="H323" s="210">
        <v>0</v>
      </c>
      <c r="I323" s="210">
        <v>7013.22</v>
      </c>
      <c r="J323" s="210">
        <v>7013.22</v>
      </c>
      <c r="K323" s="192">
        <v>0</v>
      </c>
      <c r="L323" s="192">
        <v>7013.22</v>
      </c>
      <c r="M323" s="192">
        <v>7013.22</v>
      </c>
      <c r="N323" s="192">
        <v>0</v>
      </c>
      <c r="O323" s="192">
        <v>0</v>
      </c>
    </row>
    <row r="324" spans="1:15">
      <c r="A324" s="191" t="s">
        <v>746</v>
      </c>
      <c r="B324" s="191" t="s">
        <v>740</v>
      </c>
      <c r="C324" s="192">
        <v>7193.16</v>
      </c>
      <c r="D324" s="192">
        <v>1739.62</v>
      </c>
      <c r="E324" s="210">
        <v>8932.7800000000007</v>
      </c>
      <c r="F324" s="210">
        <v>8932.7800000000007</v>
      </c>
      <c r="G324" s="210">
        <v>8932.7800000000007</v>
      </c>
      <c r="H324" s="210">
        <v>0</v>
      </c>
      <c r="I324" s="210">
        <v>8303.67</v>
      </c>
      <c r="J324" s="210">
        <v>8303.67</v>
      </c>
      <c r="K324" s="192">
        <v>629.11</v>
      </c>
      <c r="L324" s="192">
        <v>8303.67</v>
      </c>
      <c r="M324" s="192">
        <v>8303.67</v>
      </c>
      <c r="N324" s="192">
        <v>0</v>
      </c>
      <c r="O324" s="192">
        <v>629.11</v>
      </c>
    </row>
    <row r="325" spans="1:15">
      <c r="A325" s="191" t="s">
        <v>791</v>
      </c>
      <c r="B325" s="191" t="s">
        <v>788</v>
      </c>
      <c r="C325" s="192">
        <v>3890</v>
      </c>
      <c r="D325" s="192">
        <v>17.37</v>
      </c>
      <c r="E325" s="210">
        <v>3907.37</v>
      </c>
      <c r="F325" s="210">
        <v>3814.38</v>
      </c>
      <c r="G325" s="210">
        <v>3814.38</v>
      </c>
      <c r="H325" s="210">
        <v>92.99</v>
      </c>
      <c r="I325" s="210">
        <v>3514.64</v>
      </c>
      <c r="J325" s="210">
        <v>3514.64</v>
      </c>
      <c r="K325" s="192">
        <v>392.73</v>
      </c>
      <c r="L325" s="192">
        <v>3514.64</v>
      </c>
      <c r="M325" s="192">
        <v>3514.64</v>
      </c>
      <c r="N325" s="192">
        <v>92.99</v>
      </c>
      <c r="O325" s="192">
        <v>392.73</v>
      </c>
    </row>
    <row r="326" spans="1:15">
      <c r="A326" s="191" t="s">
        <v>792</v>
      </c>
      <c r="B326" s="191" t="s">
        <v>789</v>
      </c>
      <c r="C326" s="192">
        <v>2549.9</v>
      </c>
      <c r="D326" s="192">
        <v>-50</v>
      </c>
      <c r="E326" s="210">
        <v>2499.9</v>
      </c>
      <c r="F326" s="210">
        <v>2478.6999999999998</v>
      </c>
      <c r="G326" s="210">
        <v>2478.6999999999998</v>
      </c>
      <c r="H326" s="210">
        <v>21.2</v>
      </c>
      <c r="I326" s="210">
        <v>2305.9499999999998</v>
      </c>
      <c r="J326" s="210">
        <v>2305.9499999999998</v>
      </c>
      <c r="K326" s="192">
        <v>193.95</v>
      </c>
      <c r="L326" s="192">
        <v>2305.9499999999998</v>
      </c>
      <c r="M326" s="192">
        <v>2305.9499999999998</v>
      </c>
      <c r="N326" s="192">
        <v>21.2</v>
      </c>
      <c r="O326" s="192">
        <v>193.95</v>
      </c>
    </row>
    <row r="327" spans="1:15">
      <c r="A327" s="191" t="s">
        <v>793</v>
      </c>
      <c r="B327" s="191" t="s">
        <v>790</v>
      </c>
      <c r="C327" s="192">
        <v>1212</v>
      </c>
      <c r="D327" s="192">
        <v>-772.56</v>
      </c>
      <c r="E327" s="210">
        <v>439.44</v>
      </c>
      <c r="F327" s="210">
        <v>439.44</v>
      </c>
      <c r="G327" s="210">
        <v>439.44</v>
      </c>
      <c r="H327" s="210">
        <v>0</v>
      </c>
      <c r="I327" s="210">
        <v>405.91</v>
      </c>
      <c r="J327" s="210">
        <v>405.91</v>
      </c>
      <c r="K327" s="192">
        <v>33.53</v>
      </c>
      <c r="L327" s="192">
        <v>405.91</v>
      </c>
      <c r="M327" s="192">
        <v>405.91</v>
      </c>
      <c r="N327" s="192">
        <v>0</v>
      </c>
      <c r="O327" s="192">
        <v>33.53</v>
      </c>
    </row>
    <row r="328" spans="1:15">
      <c r="A328" s="191" t="s">
        <v>747</v>
      </c>
      <c r="B328" s="191" t="s">
        <v>741</v>
      </c>
      <c r="C328" s="192">
        <v>15949.9</v>
      </c>
      <c r="D328" s="192">
        <v>241.91</v>
      </c>
      <c r="E328" s="210">
        <v>16191.81</v>
      </c>
      <c r="F328" s="210">
        <v>16191.81</v>
      </c>
      <c r="G328" s="210">
        <v>16191.81</v>
      </c>
      <c r="H328" s="210">
        <v>0</v>
      </c>
      <c r="I328" s="210">
        <v>14931.08</v>
      </c>
      <c r="J328" s="210">
        <v>14931.08</v>
      </c>
      <c r="K328" s="192">
        <v>1260.73</v>
      </c>
      <c r="L328" s="192">
        <v>14931.08</v>
      </c>
      <c r="M328" s="192">
        <v>14931.08</v>
      </c>
      <c r="N328" s="192">
        <v>0</v>
      </c>
      <c r="O328" s="192">
        <v>1260.73</v>
      </c>
    </row>
    <row r="329" spans="1:15">
      <c r="A329" s="199">
        <v>7107</v>
      </c>
      <c r="B329" s="199" t="s">
        <v>916</v>
      </c>
      <c r="C329" s="200">
        <v>800</v>
      </c>
      <c r="D329" s="200">
        <v>11268.54</v>
      </c>
      <c r="E329" s="200">
        <v>12068.54</v>
      </c>
      <c r="F329" s="200">
        <v>2068.54</v>
      </c>
      <c r="G329" s="200">
        <v>2068.54</v>
      </c>
      <c r="H329" s="200">
        <v>10000</v>
      </c>
      <c r="I329" s="200">
        <v>2068.54</v>
      </c>
      <c r="J329" s="200">
        <v>2068.54</v>
      </c>
      <c r="K329" s="192">
        <v>10000</v>
      </c>
      <c r="L329" s="192">
        <v>2068.54</v>
      </c>
      <c r="M329" s="192">
        <v>2068.54</v>
      </c>
      <c r="N329" s="192">
        <v>10000</v>
      </c>
      <c r="O329" s="192">
        <v>10000</v>
      </c>
    </row>
    <row r="330" spans="1:15">
      <c r="A330" s="191" t="s">
        <v>1084</v>
      </c>
      <c r="B330" s="191" t="s">
        <v>1085</v>
      </c>
      <c r="C330" s="192">
        <v>0</v>
      </c>
      <c r="D330" s="192">
        <v>5000</v>
      </c>
      <c r="E330" s="210">
        <v>5000</v>
      </c>
      <c r="F330" s="210">
        <v>0</v>
      </c>
      <c r="G330" s="210">
        <v>0</v>
      </c>
      <c r="H330" s="210">
        <v>5000</v>
      </c>
      <c r="I330" s="210">
        <v>0</v>
      </c>
      <c r="J330" s="210">
        <v>0</v>
      </c>
      <c r="K330" s="192">
        <v>5000</v>
      </c>
      <c r="L330" s="192">
        <v>0</v>
      </c>
      <c r="M330" s="192">
        <v>0</v>
      </c>
      <c r="N330" s="192">
        <v>5000</v>
      </c>
      <c r="O330" s="192">
        <v>5000</v>
      </c>
    </row>
    <row r="331" spans="1:15">
      <c r="A331" s="191" t="s">
        <v>84</v>
      </c>
      <c r="B331" s="191" t="s">
        <v>689</v>
      </c>
      <c r="C331" s="192">
        <v>800</v>
      </c>
      <c r="D331" s="192">
        <v>1268.54</v>
      </c>
      <c r="E331" s="210">
        <v>2068.54</v>
      </c>
      <c r="F331" s="210">
        <v>2068.54</v>
      </c>
      <c r="G331" s="210">
        <v>2068.54</v>
      </c>
      <c r="H331" s="210">
        <v>0</v>
      </c>
      <c r="I331" s="210">
        <v>2068.54</v>
      </c>
      <c r="J331" s="210">
        <v>2068.54</v>
      </c>
      <c r="K331" s="192">
        <v>0</v>
      </c>
      <c r="L331" s="192">
        <v>2068.54</v>
      </c>
      <c r="M331" s="192">
        <v>2068.54</v>
      </c>
      <c r="N331" s="192">
        <v>0</v>
      </c>
      <c r="O331" s="192">
        <v>0</v>
      </c>
    </row>
    <row r="332" spans="1:15">
      <c r="A332" s="191" t="s">
        <v>1086</v>
      </c>
      <c r="B332" s="191" t="s">
        <v>1087</v>
      </c>
      <c r="C332" s="192">
        <v>0</v>
      </c>
      <c r="D332" s="192">
        <v>5000</v>
      </c>
      <c r="E332" s="210">
        <v>5000</v>
      </c>
      <c r="F332" s="210">
        <v>0</v>
      </c>
      <c r="G332" s="210">
        <v>0</v>
      </c>
      <c r="H332" s="210">
        <v>5000</v>
      </c>
      <c r="I332" s="210">
        <v>0</v>
      </c>
      <c r="J332" s="210">
        <v>0</v>
      </c>
      <c r="K332" s="192">
        <v>5000</v>
      </c>
      <c r="L332" s="192">
        <v>0</v>
      </c>
      <c r="M332" s="192">
        <v>0</v>
      </c>
      <c r="N332" s="192">
        <v>5000</v>
      </c>
      <c r="O332" s="192">
        <v>5000</v>
      </c>
    </row>
    <row r="333" spans="1:15">
      <c r="A333" s="199">
        <v>7301</v>
      </c>
      <c r="B333" s="199" t="s">
        <v>918</v>
      </c>
      <c r="C333" s="200">
        <v>30500</v>
      </c>
      <c r="D333" s="200">
        <v>2530</v>
      </c>
      <c r="E333" s="200">
        <v>33030</v>
      </c>
      <c r="F333" s="200">
        <v>19569.990000000002</v>
      </c>
      <c r="G333" s="200">
        <v>19569.990000000002</v>
      </c>
      <c r="H333" s="200">
        <v>13460.01</v>
      </c>
      <c r="I333" s="200">
        <v>19569.990000000002</v>
      </c>
      <c r="J333" s="200">
        <v>19569.990000000002</v>
      </c>
      <c r="K333" s="192">
        <v>13460.01</v>
      </c>
      <c r="L333" s="192">
        <v>19522.75</v>
      </c>
      <c r="M333" s="192">
        <v>19522.75</v>
      </c>
      <c r="N333" s="192">
        <v>13460.01</v>
      </c>
      <c r="O333" s="192">
        <v>13460.01</v>
      </c>
    </row>
    <row r="334" spans="1:15">
      <c r="A334" s="191" t="s">
        <v>85</v>
      </c>
      <c r="B334" s="191" t="s">
        <v>748</v>
      </c>
      <c r="C334" s="192">
        <v>10000</v>
      </c>
      <c r="D334" s="192">
        <v>3000</v>
      </c>
      <c r="E334" s="210">
        <v>13000</v>
      </c>
      <c r="F334" s="210">
        <v>10895.17</v>
      </c>
      <c r="G334" s="210">
        <v>10895.17</v>
      </c>
      <c r="H334" s="210">
        <v>2104.83</v>
      </c>
      <c r="I334" s="210">
        <v>10895.17</v>
      </c>
      <c r="J334" s="210">
        <v>10895.17</v>
      </c>
      <c r="K334" s="192">
        <v>2104.83</v>
      </c>
      <c r="L334" s="192">
        <v>10895.17</v>
      </c>
      <c r="M334" s="192">
        <v>10895.17</v>
      </c>
      <c r="N334" s="192">
        <v>2104.83</v>
      </c>
      <c r="O334" s="192">
        <v>2104.83</v>
      </c>
    </row>
    <row r="335" spans="1:15">
      <c r="A335" s="191" t="s">
        <v>166</v>
      </c>
      <c r="B335" s="191" t="s">
        <v>512</v>
      </c>
      <c r="C335" s="192">
        <v>20000</v>
      </c>
      <c r="D335" s="192">
        <v>0</v>
      </c>
      <c r="E335" s="210">
        <v>20000</v>
      </c>
      <c r="F335" s="210">
        <v>8652.82</v>
      </c>
      <c r="G335" s="210">
        <v>8652.82</v>
      </c>
      <c r="H335" s="210">
        <v>11347.18</v>
      </c>
      <c r="I335" s="210">
        <v>8652.82</v>
      </c>
      <c r="J335" s="210">
        <v>8652.82</v>
      </c>
      <c r="K335" s="192">
        <v>11347.18</v>
      </c>
      <c r="L335" s="192">
        <v>8605.58</v>
      </c>
      <c r="M335" s="192">
        <v>8605.58</v>
      </c>
      <c r="N335" s="192">
        <v>11347.18</v>
      </c>
      <c r="O335" s="192">
        <v>11347.18</v>
      </c>
    </row>
    <row r="336" spans="1:15">
      <c r="A336" s="191" t="s">
        <v>86</v>
      </c>
      <c r="B336" s="191" t="s">
        <v>690</v>
      </c>
      <c r="C336" s="192">
        <v>500</v>
      </c>
      <c r="D336" s="192">
        <v>-470</v>
      </c>
      <c r="E336" s="210">
        <v>30</v>
      </c>
      <c r="F336" s="210">
        <v>22</v>
      </c>
      <c r="G336" s="210">
        <v>22</v>
      </c>
      <c r="H336" s="210">
        <v>8</v>
      </c>
      <c r="I336" s="210">
        <v>22</v>
      </c>
      <c r="J336" s="210">
        <v>22</v>
      </c>
      <c r="K336" s="192">
        <v>8</v>
      </c>
      <c r="L336" s="192">
        <v>22</v>
      </c>
      <c r="M336" s="192">
        <v>22</v>
      </c>
      <c r="N336" s="192">
        <v>8</v>
      </c>
      <c r="O336" s="192">
        <v>8</v>
      </c>
    </row>
    <row r="337" spans="1:15">
      <c r="A337" s="199">
        <v>7302</v>
      </c>
      <c r="B337" s="199" t="s">
        <v>921</v>
      </c>
      <c r="C337" s="200">
        <v>4000</v>
      </c>
      <c r="D337" s="200">
        <v>-500</v>
      </c>
      <c r="E337" s="200">
        <v>3500</v>
      </c>
      <c r="F337" s="200">
        <v>1794.48</v>
      </c>
      <c r="G337" s="200">
        <v>1794.48</v>
      </c>
      <c r="H337" s="200">
        <v>1705.52</v>
      </c>
      <c r="I337" s="200">
        <v>1794.48</v>
      </c>
      <c r="J337" s="200">
        <v>1794.48</v>
      </c>
      <c r="K337" s="192">
        <v>1705.52</v>
      </c>
      <c r="L337" s="192">
        <v>1794.48</v>
      </c>
      <c r="M337" s="192">
        <v>1794.48</v>
      </c>
      <c r="N337" s="192">
        <v>1705.52</v>
      </c>
      <c r="O337" s="192">
        <v>1705.52</v>
      </c>
    </row>
    <row r="338" spans="1:15">
      <c r="A338" s="191" t="s">
        <v>87</v>
      </c>
      <c r="B338" s="191" t="s">
        <v>691</v>
      </c>
      <c r="C338" s="192">
        <v>500</v>
      </c>
      <c r="D338" s="192">
        <v>-500</v>
      </c>
      <c r="E338" s="210">
        <v>0</v>
      </c>
      <c r="F338" s="210">
        <v>0</v>
      </c>
      <c r="G338" s="210">
        <v>0</v>
      </c>
      <c r="H338" s="210">
        <v>0</v>
      </c>
      <c r="I338" s="210">
        <v>0</v>
      </c>
      <c r="J338" s="210">
        <v>0</v>
      </c>
      <c r="K338" s="192">
        <v>0</v>
      </c>
      <c r="L338" s="192">
        <v>0</v>
      </c>
      <c r="M338" s="192">
        <v>0</v>
      </c>
      <c r="N338" s="192">
        <v>0</v>
      </c>
      <c r="O338" s="192">
        <v>0</v>
      </c>
    </row>
    <row r="339" spans="1:15">
      <c r="A339" s="191" t="s">
        <v>93</v>
      </c>
      <c r="B339" s="191" t="s">
        <v>692</v>
      </c>
      <c r="C339" s="192">
        <v>1000</v>
      </c>
      <c r="D339" s="192">
        <v>0</v>
      </c>
      <c r="E339" s="210">
        <v>1000</v>
      </c>
      <c r="F339" s="210">
        <v>60.48</v>
      </c>
      <c r="G339" s="210">
        <v>60.48</v>
      </c>
      <c r="H339" s="210">
        <v>939.52</v>
      </c>
      <c r="I339" s="210">
        <v>60.48</v>
      </c>
      <c r="J339" s="210">
        <v>60.48</v>
      </c>
      <c r="K339" s="192">
        <v>939.52</v>
      </c>
      <c r="L339" s="192">
        <v>60.48</v>
      </c>
      <c r="M339" s="192">
        <v>60.48</v>
      </c>
      <c r="N339" s="192">
        <v>939.52</v>
      </c>
      <c r="O339" s="192">
        <v>939.52</v>
      </c>
    </row>
    <row r="340" spans="1:15">
      <c r="A340" s="191" t="s">
        <v>108</v>
      </c>
      <c r="B340" s="191" t="s">
        <v>749</v>
      </c>
      <c r="C340" s="192">
        <v>2500</v>
      </c>
      <c r="D340" s="192">
        <v>0</v>
      </c>
      <c r="E340" s="210">
        <v>2500</v>
      </c>
      <c r="F340" s="210">
        <v>1734</v>
      </c>
      <c r="G340" s="210">
        <v>1734</v>
      </c>
      <c r="H340" s="210">
        <v>766</v>
      </c>
      <c r="I340" s="210">
        <v>1734</v>
      </c>
      <c r="J340" s="210">
        <v>1734</v>
      </c>
      <c r="K340" s="192">
        <v>766</v>
      </c>
      <c r="L340" s="192">
        <v>1734</v>
      </c>
      <c r="M340" s="192">
        <v>1734</v>
      </c>
      <c r="N340" s="192">
        <v>766</v>
      </c>
      <c r="O340" s="192">
        <v>766</v>
      </c>
    </row>
    <row r="341" spans="1:15">
      <c r="A341" s="199">
        <v>7303</v>
      </c>
      <c r="B341" s="199" t="s">
        <v>930</v>
      </c>
      <c r="C341" s="200">
        <v>8500</v>
      </c>
      <c r="D341" s="200">
        <v>4200</v>
      </c>
      <c r="E341" s="200">
        <v>12700</v>
      </c>
      <c r="F341" s="200">
        <v>12038.86</v>
      </c>
      <c r="G341" s="200">
        <v>12038.86</v>
      </c>
      <c r="H341" s="200">
        <v>661.14</v>
      </c>
      <c r="I341" s="200">
        <v>12038.86</v>
      </c>
      <c r="J341" s="200">
        <v>12038.86</v>
      </c>
      <c r="K341" s="192">
        <v>661.14</v>
      </c>
      <c r="L341" s="192">
        <v>12038.86</v>
      </c>
      <c r="M341" s="192">
        <v>12038.86</v>
      </c>
      <c r="N341" s="192">
        <v>661.14</v>
      </c>
      <c r="O341" s="192">
        <v>661.14</v>
      </c>
    </row>
    <row r="342" spans="1:15">
      <c r="A342" s="191" t="s">
        <v>88</v>
      </c>
      <c r="B342" s="191" t="s">
        <v>700</v>
      </c>
      <c r="C342" s="192">
        <v>1500</v>
      </c>
      <c r="D342" s="192">
        <v>-1400</v>
      </c>
      <c r="E342" s="210">
        <v>100</v>
      </c>
      <c r="F342" s="210">
        <v>22.1</v>
      </c>
      <c r="G342" s="210">
        <v>22.1</v>
      </c>
      <c r="H342" s="210">
        <v>77.900000000000006</v>
      </c>
      <c r="I342" s="210">
        <v>22.1</v>
      </c>
      <c r="J342" s="210">
        <v>22.1</v>
      </c>
      <c r="K342" s="192">
        <v>77.900000000000006</v>
      </c>
      <c r="L342" s="192">
        <v>22.1</v>
      </c>
      <c r="M342" s="192">
        <v>22.1</v>
      </c>
      <c r="N342" s="192">
        <v>77.900000000000006</v>
      </c>
      <c r="O342" s="192">
        <v>77.900000000000006</v>
      </c>
    </row>
    <row r="343" spans="1:15">
      <c r="A343" s="191" t="s">
        <v>89</v>
      </c>
      <c r="B343" s="191" t="s">
        <v>701</v>
      </c>
      <c r="C343" s="192">
        <v>7000</v>
      </c>
      <c r="D343" s="192">
        <v>5600</v>
      </c>
      <c r="E343" s="210">
        <v>12600</v>
      </c>
      <c r="F343" s="210">
        <v>12016.76</v>
      </c>
      <c r="G343" s="210">
        <v>12016.76</v>
      </c>
      <c r="H343" s="210">
        <v>583.24</v>
      </c>
      <c r="I343" s="210">
        <v>12016.76</v>
      </c>
      <c r="J343" s="210">
        <v>12016.76</v>
      </c>
      <c r="K343" s="192">
        <v>583.24</v>
      </c>
      <c r="L343" s="192">
        <v>12016.76</v>
      </c>
      <c r="M343" s="192">
        <v>12016.76</v>
      </c>
      <c r="N343" s="192">
        <v>583.24</v>
      </c>
      <c r="O343" s="192">
        <v>583.24</v>
      </c>
    </row>
    <row r="344" spans="1:15">
      <c r="A344" s="199">
        <v>7304</v>
      </c>
      <c r="B344" s="199" t="s">
        <v>937</v>
      </c>
      <c r="C344" s="200">
        <v>27000</v>
      </c>
      <c r="D344" s="200">
        <v>-8000</v>
      </c>
      <c r="E344" s="200">
        <v>19000</v>
      </c>
      <c r="F344" s="200">
        <v>5942.15</v>
      </c>
      <c r="G344" s="200">
        <v>5942.15</v>
      </c>
      <c r="H344" s="200">
        <v>13057.85</v>
      </c>
      <c r="I344" s="200">
        <v>5942.15</v>
      </c>
      <c r="J344" s="200">
        <v>5942.15</v>
      </c>
      <c r="K344" s="192">
        <v>13057.85</v>
      </c>
      <c r="L344" s="192">
        <v>5926.85</v>
      </c>
      <c r="M344" s="192">
        <v>5926.85</v>
      </c>
      <c r="N344" s="192">
        <v>13057.85</v>
      </c>
      <c r="O344" s="192">
        <v>13057.85</v>
      </c>
    </row>
    <row r="345" spans="1:15">
      <c r="A345" s="191" t="s">
        <v>109</v>
      </c>
      <c r="B345" s="191" t="s">
        <v>508</v>
      </c>
      <c r="C345" s="192">
        <v>16000</v>
      </c>
      <c r="D345" s="192">
        <v>-5000</v>
      </c>
      <c r="E345" s="210">
        <v>11000</v>
      </c>
      <c r="F345" s="210">
        <v>2376.46</v>
      </c>
      <c r="G345" s="210">
        <v>2376.46</v>
      </c>
      <c r="H345" s="210">
        <v>8623.5400000000009</v>
      </c>
      <c r="I345" s="210">
        <v>2376.46</v>
      </c>
      <c r="J345" s="210">
        <v>2376.46</v>
      </c>
      <c r="K345" s="192">
        <v>8623.5400000000009</v>
      </c>
      <c r="L345" s="192">
        <v>2376.46</v>
      </c>
      <c r="M345" s="192">
        <v>2376.46</v>
      </c>
      <c r="N345" s="192">
        <v>8623.5400000000009</v>
      </c>
      <c r="O345" s="192">
        <v>8623.5400000000009</v>
      </c>
    </row>
    <row r="346" spans="1:15">
      <c r="A346" s="191" t="s">
        <v>110</v>
      </c>
      <c r="B346" s="191" t="s">
        <v>511</v>
      </c>
      <c r="C346" s="192">
        <v>11000</v>
      </c>
      <c r="D346" s="192">
        <v>-3000</v>
      </c>
      <c r="E346" s="210">
        <v>8000</v>
      </c>
      <c r="F346" s="210">
        <v>3565.69</v>
      </c>
      <c r="G346" s="210">
        <v>3565.69</v>
      </c>
      <c r="H346" s="210">
        <v>4434.3100000000004</v>
      </c>
      <c r="I346" s="210">
        <v>3565.69</v>
      </c>
      <c r="J346" s="210">
        <v>3565.69</v>
      </c>
      <c r="K346" s="192">
        <v>4434.3100000000004</v>
      </c>
      <c r="L346" s="192">
        <v>3550.39</v>
      </c>
      <c r="M346" s="192">
        <v>3550.39</v>
      </c>
      <c r="N346" s="192">
        <v>4434.3100000000004</v>
      </c>
      <c r="O346" s="192">
        <v>4434.3100000000004</v>
      </c>
    </row>
    <row r="347" spans="1:15">
      <c r="A347" s="199">
        <v>7305</v>
      </c>
      <c r="B347" s="199" t="s">
        <v>1073</v>
      </c>
      <c r="C347" s="200">
        <v>15200</v>
      </c>
      <c r="D347" s="200">
        <v>0</v>
      </c>
      <c r="E347" s="200">
        <v>15200</v>
      </c>
      <c r="F347" s="200">
        <v>13307.21</v>
      </c>
      <c r="G347" s="200">
        <v>13307.21</v>
      </c>
      <c r="H347" s="200">
        <v>1892.79</v>
      </c>
      <c r="I347" s="200">
        <v>13307.21</v>
      </c>
      <c r="J347" s="200">
        <v>13307.21</v>
      </c>
      <c r="K347" s="192">
        <v>1892.79</v>
      </c>
      <c r="L347" s="192">
        <v>13307.21</v>
      </c>
      <c r="M347" s="192">
        <v>13307.21</v>
      </c>
      <c r="N347" s="192">
        <v>1892.79</v>
      </c>
      <c r="O347" s="192">
        <v>1892.79</v>
      </c>
    </row>
    <row r="348" spans="1:15">
      <c r="A348" s="191" t="s">
        <v>107</v>
      </c>
      <c r="B348" s="191" t="s">
        <v>510</v>
      </c>
      <c r="C348" s="192">
        <v>200</v>
      </c>
      <c r="D348" s="192">
        <v>0</v>
      </c>
      <c r="E348" s="210">
        <v>200</v>
      </c>
      <c r="F348" s="210">
        <v>0</v>
      </c>
      <c r="G348" s="210">
        <v>0</v>
      </c>
      <c r="H348" s="210">
        <v>200</v>
      </c>
      <c r="I348" s="210">
        <v>0</v>
      </c>
      <c r="J348" s="210">
        <v>0</v>
      </c>
      <c r="K348" s="192">
        <v>200</v>
      </c>
      <c r="L348" s="192">
        <v>0</v>
      </c>
      <c r="M348" s="192">
        <v>0</v>
      </c>
      <c r="N348" s="192">
        <v>200</v>
      </c>
      <c r="O348" s="192">
        <v>200</v>
      </c>
    </row>
    <row r="349" spans="1:15">
      <c r="A349" s="191" t="s">
        <v>139</v>
      </c>
      <c r="B349" s="191" t="s">
        <v>508</v>
      </c>
      <c r="C349" s="192">
        <v>15000</v>
      </c>
      <c r="D349" s="192">
        <v>0</v>
      </c>
      <c r="E349" s="210">
        <v>15000</v>
      </c>
      <c r="F349" s="210">
        <v>13307.21</v>
      </c>
      <c r="G349" s="210">
        <v>13307.21</v>
      </c>
      <c r="H349" s="210">
        <v>1692.79</v>
      </c>
      <c r="I349" s="210">
        <v>13307.21</v>
      </c>
      <c r="J349" s="210">
        <v>13307.21</v>
      </c>
      <c r="K349" s="192">
        <v>1692.79</v>
      </c>
      <c r="L349" s="192">
        <v>13307.21</v>
      </c>
      <c r="M349" s="192">
        <v>13307.21</v>
      </c>
      <c r="N349" s="192">
        <v>1692.79</v>
      </c>
      <c r="O349" s="192">
        <v>1692.79</v>
      </c>
    </row>
    <row r="350" spans="1:15">
      <c r="A350" s="199">
        <v>7306</v>
      </c>
      <c r="B350" s="199" t="s">
        <v>940</v>
      </c>
      <c r="C350" s="200">
        <v>69500</v>
      </c>
      <c r="D350" s="200">
        <v>-26500</v>
      </c>
      <c r="E350" s="200">
        <v>43000</v>
      </c>
      <c r="F350" s="200">
        <v>23203.96</v>
      </c>
      <c r="G350" s="200">
        <v>23203.96</v>
      </c>
      <c r="H350" s="200">
        <v>19796.04</v>
      </c>
      <c r="I350" s="200">
        <v>23203.96</v>
      </c>
      <c r="J350" s="200">
        <v>23203.96</v>
      </c>
      <c r="K350" s="192">
        <v>19796.04</v>
      </c>
      <c r="L350" s="192">
        <v>22151.07</v>
      </c>
      <c r="M350" s="192">
        <v>22151.07</v>
      </c>
      <c r="N350" s="192">
        <v>19796.04</v>
      </c>
      <c r="O350" s="192">
        <v>19796.04</v>
      </c>
    </row>
    <row r="351" spans="1:15">
      <c r="A351" s="191" t="s">
        <v>507</v>
      </c>
      <c r="B351" s="191" t="s">
        <v>504</v>
      </c>
      <c r="C351" s="192">
        <v>26000</v>
      </c>
      <c r="D351" s="192">
        <v>-20000</v>
      </c>
      <c r="E351" s="210">
        <v>6000</v>
      </c>
      <c r="F351" s="210">
        <v>0</v>
      </c>
      <c r="G351" s="210">
        <v>0</v>
      </c>
      <c r="H351" s="210">
        <v>6000</v>
      </c>
      <c r="I351" s="210">
        <v>0</v>
      </c>
      <c r="J351" s="210">
        <v>0</v>
      </c>
      <c r="K351" s="192">
        <v>6000</v>
      </c>
      <c r="L351" s="192">
        <v>0</v>
      </c>
      <c r="M351" s="192">
        <v>0</v>
      </c>
      <c r="N351" s="192">
        <v>6000</v>
      </c>
      <c r="O351" s="192">
        <v>6000</v>
      </c>
    </row>
    <row r="352" spans="1:15">
      <c r="A352" s="191" t="s">
        <v>90</v>
      </c>
      <c r="B352" s="191" t="s">
        <v>752</v>
      </c>
      <c r="C352" s="192">
        <v>500</v>
      </c>
      <c r="D352" s="192">
        <v>0</v>
      </c>
      <c r="E352" s="210">
        <v>500</v>
      </c>
      <c r="F352" s="210">
        <v>0</v>
      </c>
      <c r="G352" s="210">
        <v>0</v>
      </c>
      <c r="H352" s="210">
        <v>500</v>
      </c>
      <c r="I352" s="210">
        <v>0</v>
      </c>
      <c r="J352" s="210">
        <v>0</v>
      </c>
      <c r="K352" s="192">
        <v>500</v>
      </c>
      <c r="L352" s="192">
        <v>0</v>
      </c>
      <c r="M352" s="192">
        <v>0</v>
      </c>
      <c r="N352" s="192">
        <v>500</v>
      </c>
      <c r="O352" s="192">
        <v>500</v>
      </c>
    </row>
    <row r="353" spans="1:15">
      <c r="A353" s="191" t="s">
        <v>153</v>
      </c>
      <c r="B353" s="191" t="s">
        <v>505</v>
      </c>
      <c r="C353" s="192">
        <v>7000</v>
      </c>
      <c r="D353" s="192">
        <v>19000</v>
      </c>
      <c r="E353" s="210">
        <v>26000</v>
      </c>
      <c r="F353" s="210">
        <v>23203.96</v>
      </c>
      <c r="G353" s="210">
        <v>23203.96</v>
      </c>
      <c r="H353" s="210">
        <v>2796.04</v>
      </c>
      <c r="I353" s="210">
        <v>23203.96</v>
      </c>
      <c r="J353" s="210">
        <v>23203.96</v>
      </c>
      <c r="K353" s="192">
        <v>2796.04</v>
      </c>
      <c r="L353" s="192">
        <v>22151.07</v>
      </c>
      <c r="M353" s="192">
        <v>22151.07</v>
      </c>
      <c r="N353" s="192">
        <v>2796.04</v>
      </c>
      <c r="O353" s="192">
        <v>2796.04</v>
      </c>
    </row>
    <row r="354" spans="1:15">
      <c r="A354" s="191" t="s">
        <v>154</v>
      </c>
      <c r="B354" s="191" t="s">
        <v>506</v>
      </c>
      <c r="C354" s="192">
        <v>7000</v>
      </c>
      <c r="D354" s="192">
        <v>-5000</v>
      </c>
      <c r="E354" s="210">
        <v>2000</v>
      </c>
      <c r="F354" s="210">
        <v>0</v>
      </c>
      <c r="G354" s="210">
        <v>0</v>
      </c>
      <c r="H354" s="210">
        <v>2000</v>
      </c>
      <c r="I354" s="210">
        <v>0</v>
      </c>
      <c r="J354" s="210">
        <v>0</v>
      </c>
      <c r="K354" s="192">
        <v>2000</v>
      </c>
      <c r="L354" s="192">
        <v>0</v>
      </c>
      <c r="M354" s="192">
        <v>0</v>
      </c>
      <c r="N354" s="192">
        <v>2000</v>
      </c>
      <c r="O354" s="192">
        <v>2000</v>
      </c>
    </row>
    <row r="355" spans="1:15">
      <c r="A355" s="191" t="s">
        <v>502</v>
      </c>
      <c r="B355" s="191" t="s">
        <v>501</v>
      </c>
      <c r="C355" s="192">
        <v>24000</v>
      </c>
      <c r="D355" s="192">
        <v>-16000</v>
      </c>
      <c r="E355" s="210">
        <v>8000</v>
      </c>
      <c r="F355" s="210">
        <v>0</v>
      </c>
      <c r="G355" s="210">
        <v>0</v>
      </c>
      <c r="H355" s="210">
        <v>8000</v>
      </c>
      <c r="I355" s="210">
        <v>0</v>
      </c>
      <c r="J355" s="210">
        <v>0</v>
      </c>
      <c r="K355" s="192">
        <v>8000</v>
      </c>
      <c r="L355" s="192">
        <v>0</v>
      </c>
      <c r="M355" s="192">
        <v>0</v>
      </c>
      <c r="N355" s="192">
        <v>8000</v>
      </c>
      <c r="O355" s="192">
        <v>8000</v>
      </c>
    </row>
    <row r="356" spans="1:15">
      <c r="A356" s="191" t="s">
        <v>155</v>
      </c>
      <c r="B356" s="191" t="s">
        <v>503</v>
      </c>
      <c r="C356" s="192">
        <v>5000</v>
      </c>
      <c r="D356" s="192">
        <v>-4500</v>
      </c>
      <c r="E356" s="210">
        <v>500</v>
      </c>
      <c r="F356" s="210">
        <v>0</v>
      </c>
      <c r="G356" s="210">
        <v>0</v>
      </c>
      <c r="H356" s="210">
        <v>500</v>
      </c>
      <c r="I356" s="210">
        <v>0</v>
      </c>
      <c r="J356" s="210">
        <v>0</v>
      </c>
      <c r="K356" s="192">
        <v>500</v>
      </c>
      <c r="L356" s="192">
        <v>0</v>
      </c>
      <c r="M356" s="192">
        <v>0</v>
      </c>
      <c r="N356" s="192">
        <v>500</v>
      </c>
      <c r="O356" s="192">
        <v>500</v>
      </c>
    </row>
    <row r="357" spans="1:15">
      <c r="A357" s="199">
        <v>7308</v>
      </c>
      <c r="B357" s="199" t="s">
        <v>1078</v>
      </c>
      <c r="C357" s="200">
        <v>175170</v>
      </c>
      <c r="D357" s="200">
        <v>83117.100000000006</v>
      </c>
      <c r="E357" s="200">
        <v>258287.1</v>
      </c>
      <c r="F357" s="200">
        <v>202373.84</v>
      </c>
      <c r="G357" s="200">
        <v>202373.84</v>
      </c>
      <c r="H357" s="200">
        <v>55913.26</v>
      </c>
      <c r="I357" s="200">
        <v>201547.28</v>
      </c>
      <c r="J357" s="200">
        <v>201547.28</v>
      </c>
      <c r="K357" s="192">
        <v>56739.82</v>
      </c>
      <c r="L357" s="192">
        <v>201252.35</v>
      </c>
      <c r="M357" s="192">
        <v>201252.35</v>
      </c>
      <c r="N357" s="192">
        <v>55913.26</v>
      </c>
      <c r="O357" s="192">
        <v>56739.82</v>
      </c>
    </row>
    <row r="358" spans="1:15">
      <c r="A358" s="191" t="s">
        <v>92</v>
      </c>
      <c r="B358" s="191" t="s">
        <v>702</v>
      </c>
      <c r="C358" s="192">
        <v>12120</v>
      </c>
      <c r="D358" s="192">
        <v>12035.84</v>
      </c>
      <c r="E358" s="210">
        <v>24155.84</v>
      </c>
      <c r="F358" s="210">
        <v>22761.41</v>
      </c>
      <c r="G358" s="210">
        <v>22761.41</v>
      </c>
      <c r="H358" s="210">
        <v>1394.43</v>
      </c>
      <c r="I358" s="210">
        <v>22761.41</v>
      </c>
      <c r="J358" s="210">
        <v>22761.41</v>
      </c>
      <c r="K358" s="192">
        <v>1394.43</v>
      </c>
      <c r="L358" s="192">
        <v>22528.080000000002</v>
      </c>
      <c r="M358" s="192">
        <v>22528.080000000002</v>
      </c>
      <c r="N358" s="192">
        <v>1394.43</v>
      </c>
      <c r="O358" s="192">
        <v>1394.43</v>
      </c>
    </row>
    <row r="359" spans="1:15">
      <c r="A359" s="191" t="s">
        <v>111</v>
      </c>
      <c r="B359" s="191" t="s">
        <v>703</v>
      </c>
      <c r="C359" s="192">
        <v>40000</v>
      </c>
      <c r="D359" s="192">
        <v>2867.13</v>
      </c>
      <c r="E359" s="210">
        <v>42867.13</v>
      </c>
      <c r="F359" s="210">
        <v>41497.78</v>
      </c>
      <c r="G359" s="210">
        <v>41497.78</v>
      </c>
      <c r="H359" s="210">
        <v>1369.35</v>
      </c>
      <c r="I359" s="210">
        <v>41497.78</v>
      </c>
      <c r="J359" s="210">
        <v>41497.78</v>
      </c>
      <c r="K359" s="192">
        <v>1369.35</v>
      </c>
      <c r="L359" s="192">
        <v>41497.78</v>
      </c>
      <c r="M359" s="192">
        <v>41497.78</v>
      </c>
      <c r="N359" s="192">
        <v>1369.35</v>
      </c>
      <c r="O359" s="192">
        <v>1369.35</v>
      </c>
    </row>
    <row r="360" spans="1:15">
      <c r="A360" s="191" t="s">
        <v>95</v>
      </c>
      <c r="B360" s="191" t="s">
        <v>704</v>
      </c>
      <c r="C360" s="192">
        <v>2500</v>
      </c>
      <c r="D360" s="192">
        <v>-500</v>
      </c>
      <c r="E360" s="210">
        <v>2000</v>
      </c>
      <c r="F360" s="210">
        <v>223.02</v>
      </c>
      <c r="G360" s="210">
        <v>223.02</v>
      </c>
      <c r="H360" s="210">
        <v>1776.98</v>
      </c>
      <c r="I360" s="210">
        <v>223.02</v>
      </c>
      <c r="J360" s="210">
        <v>223.02</v>
      </c>
      <c r="K360" s="192">
        <v>1776.98</v>
      </c>
      <c r="L360" s="192">
        <v>223.02</v>
      </c>
      <c r="M360" s="192">
        <v>223.02</v>
      </c>
      <c r="N360" s="192">
        <v>1776.98</v>
      </c>
      <c r="O360" s="192">
        <v>1776.98</v>
      </c>
    </row>
    <row r="361" spans="1:15">
      <c r="A361" s="191" t="s">
        <v>96</v>
      </c>
      <c r="B361" s="191" t="s">
        <v>705</v>
      </c>
      <c r="C361" s="192">
        <v>3050</v>
      </c>
      <c r="D361" s="192">
        <v>0</v>
      </c>
      <c r="E361" s="210">
        <v>3050</v>
      </c>
      <c r="F361" s="210">
        <v>1327.15</v>
      </c>
      <c r="G361" s="210">
        <v>1327.15</v>
      </c>
      <c r="H361" s="210">
        <v>1722.85</v>
      </c>
      <c r="I361" s="210">
        <v>1327.15</v>
      </c>
      <c r="J361" s="210">
        <v>1327.15</v>
      </c>
      <c r="K361" s="192">
        <v>1722.85</v>
      </c>
      <c r="L361" s="192">
        <v>1327.15</v>
      </c>
      <c r="M361" s="192">
        <v>1327.15</v>
      </c>
      <c r="N361" s="192">
        <v>1722.85</v>
      </c>
      <c r="O361" s="192">
        <v>1722.85</v>
      </c>
    </row>
    <row r="362" spans="1:15">
      <c r="A362" s="191" t="s">
        <v>140</v>
      </c>
      <c r="B362" s="191" t="s">
        <v>495</v>
      </c>
      <c r="C362" s="192">
        <v>2000</v>
      </c>
      <c r="D362" s="192">
        <v>0</v>
      </c>
      <c r="E362" s="210">
        <v>2000</v>
      </c>
      <c r="F362" s="210">
        <v>65.430000000000007</v>
      </c>
      <c r="G362" s="210">
        <v>65.430000000000007</v>
      </c>
      <c r="H362" s="210">
        <v>1934.57</v>
      </c>
      <c r="I362" s="210">
        <v>65.430000000000007</v>
      </c>
      <c r="J362" s="210">
        <v>65.430000000000007</v>
      </c>
      <c r="K362" s="192">
        <v>1934.57</v>
      </c>
      <c r="L362" s="192">
        <v>65.430000000000007</v>
      </c>
      <c r="M362" s="192">
        <v>65.430000000000007</v>
      </c>
      <c r="N362" s="192">
        <v>1934.57</v>
      </c>
      <c r="O362" s="192">
        <v>1934.57</v>
      </c>
    </row>
    <row r="363" spans="1:15">
      <c r="A363" s="191" t="s">
        <v>141</v>
      </c>
      <c r="B363" s="191" t="s">
        <v>496</v>
      </c>
      <c r="C363" s="192">
        <v>2500</v>
      </c>
      <c r="D363" s="192">
        <v>-1000</v>
      </c>
      <c r="E363" s="210">
        <v>1500</v>
      </c>
      <c r="F363" s="210">
        <v>538.54</v>
      </c>
      <c r="G363" s="210">
        <v>538.54</v>
      </c>
      <c r="H363" s="210">
        <v>961.46</v>
      </c>
      <c r="I363" s="210">
        <v>538.54</v>
      </c>
      <c r="J363" s="210">
        <v>538.54</v>
      </c>
      <c r="K363" s="192">
        <v>961.46</v>
      </c>
      <c r="L363" s="192">
        <v>538.54</v>
      </c>
      <c r="M363" s="192">
        <v>538.54</v>
      </c>
      <c r="N363" s="192">
        <v>961.46</v>
      </c>
      <c r="O363" s="192">
        <v>961.46</v>
      </c>
    </row>
    <row r="364" spans="1:15">
      <c r="A364" s="191" t="s">
        <v>94</v>
      </c>
      <c r="B364" s="191" t="s">
        <v>497</v>
      </c>
      <c r="C364" s="192">
        <v>7000</v>
      </c>
      <c r="D364" s="192">
        <v>0</v>
      </c>
      <c r="E364" s="210">
        <v>7000</v>
      </c>
      <c r="F364" s="210">
        <v>2313.71</v>
      </c>
      <c r="G364" s="210">
        <v>2313.71</v>
      </c>
      <c r="H364" s="210">
        <v>4686.29</v>
      </c>
      <c r="I364" s="210">
        <v>2313.71</v>
      </c>
      <c r="J364" s="210">
        <v>2313.71</v>
      </c>
      <c r="K364" s="192">
        <v>4686.29</v>
      </c>
      <c r="L364" s="192">
        <v>2313.71</v>
      </c>
      <c r="M364" s="192">
        <v>2313.71</v>
      </c>
      <c r="N364" s="192">
        <v>4686.29</v>
      </c>
      <c r="O364" s="192">
        <v>4686.29</v>
      </c>
    </row>
    <row r="365" spans="1:15">
      <c r="A365" s="191" t="s">
        <v>142</v>
      </c>
      <c r="B365" s="191" t="s">
        <v>498</v>
      </c>
      <c r="C365" s="192">
        <v>8000</v>
      </c>
      <c r="D365" s="192">
        <v>1500</v>
      </c>
      <c r="E365" s="210">
        <v>9500</v>
      </c>
      <c r="F365" s="210">
        <v>4363.1400000000003</v>
      </c>
      <c r="G365" s="210">
        <v>4363.1400000000003</v>
      </c>
      <c r="H365" s="210">
        <v>5136.8599999999997</v>
      </c>
      <c r="I365" s="210">
        <v>4363.1400000000003</v>
      </c>
      <c r="J365" s="210">
        <v>4363.1400000000003</v>
      </c>
      <c r="K365" s="192">
        <v>5136.8599999999997</v>
      </c>
      <c r="L365" s="192">
        <v>4363.1400000000003</v>
      </c>
      <c r="M365" s="192">
        <v>4363.1400000000003</v>
      </c>
      <c r="N365" s="192">
        <v>5136.8599999999997</v>
      </c>
      <c r="O365" s="192">
        <v>5136.8599999999997</v>
      </c>
    </row>
    <row r="366" spans="1:15">
      <c r="A366" s="191" t="s">
        <v>145</v>
      </c>
      <c r="B366" s="191" t="s">
        <v>499</v>
      </c>
      <c r="C366" s="192">
        <v>6000</v>
      </c>
      <c r="D366" s="192">
        <v>7440</v>
      </c>
      <c r="E366" s="210">
        <v>13440</v>
      </c>
      <c r="F366" s="210">
        <v>1721.84</v>
      </c>
      <c r="G366" s="210">
        <v>1721.84</v>
      </c>
      <c r="H366" s="210">
        <v>11718.16</v>
      </c>
      <c r="I366" s="210">
        <v>1721.84</v>
      </c>
      <c r="J366" s="210">
        <v>1721.84</v>
      </c>
      <c r="K366" s="192">
        <v>11718.16</v>
      </c>
      <c r="L366" s="192">
        <v>1721.84</v>
      </c>
      <c r="M366" s="192">
        <v>1721.84</v>
      </c>
      <c r="N366" s="192">
        <v>11718.16</v>
      </c>
      <c r="O366" s="192">
        <v>11718.16</v>
      </c>
    </row>
    <row r="367" spans="1:15">
      <c r="A367" s="191" t="s">
        <v>144</v>
      </c>
      <c r="B367" s="191" t="s">
        <v>500</v>
      </c>
      <c r="C367" s="192">
        <v>6000</v>
      </c>
      <c r="D367" s="192">
        <v>2680</v>
      </c>
      <c r="E367" s="210">
        <v>8680</v>
      </c>
      <c r="F367" s="210">
        <v>3611.57</v>
      </c>
      <c r="G367" s="210">
        <v>3611.57</v>
      </c>
      <c r="H367" s="210">
        <v>5068.43</v>
      </c>
      <c r="I367" s="210">
        <v>3611.57</v>
      </c>
      <c r="J367" s="210">
        <v>3611.57</v>
      </c>
      <c r="K367" s="192">
        <v>5068.43</v>
      </c>
      <c r="L367" s="192">
        <v>3611.57</v>
      </c>
      <c r="M367" s="192">
        <v>3611.57</v>
      </c>
      <c r="N367" s="192">
        <v>5068.43</v>
      </c>
      <c r="O367" s="192">
        <v>5068.43</v>
      </c>
    </row>
    <row r="368" spans="1:15">
      <c r="A368" s="191" t="s">
        <v>147</v>
      </c>
      <c r="B368" s="191" t="s">
        <v>488</v>
      </c>
      <c r="C368" s="192">
        <v>6000</v>
      </c>
      <c r="D368" s="192">
        <v>5000</v>
      </c>
      <c r="E368" s="210">
        <v>11000</v>
      </c>
      <c r="F368" s="210">
        <v>6017.6</v>
      </c>
      <c r="G368" s="210">
        <v>6017.6</v>
      </c>
      <c r="H368" s="210">
        <v>4982.3999999999996</v>
      </c>
      <c r="I368" s="210">
        <v>6017.6</v>
      </c>
      <c r="J368" s="210">
        <v>6017.6</v>
      </c>
      <c r="K368" s="192">
        <v>4982.3999999999996</v>
      </c>
      <c r="L368" s="192">
        <v>6013.34</v>
      </c>
      <c r="M368" s="192">
        <v>6013.34</v>
      </c>
      <c r="N368" s="192">
        <v>4982.3999999999996</v>
      </c>
      <c r="O368" s="192">
        <v>4982.3999999999996</v>
      </c>
    </row>
    <row r="369" spans="1:15">
      <c r="A369" s="191" t="s">
        <v>146</v>
      </c>
      <c r="B369" s="191" t="s">
        <v>489</v>
      </c>
      <c r="C369" s="192">
        <v>6000</v>
      </c>
      <c r="D369" s="192">
        <v>-6000</v>
      </c>
      <c r="E369" s="210">
        <v>0</v>
      </c>
      <c r="F369" s="210">
        <v>0</v>
      </c>
      <c r="G369" s="210">
        <v>0</v>
      </c>
      <c r="H369" s="210">
        <v>0</v>
      </c>
      <c r="I369" s="210">
        <v>0</v>
      </c>
      <c r="J369" s="210">
        <v>0</v>
      </c>
      <c r="K369" s="192">
        <v>0</v>
      </c>
      <c r="L369" s="192">
        <v>0</v>
      </c>
      <c r="M369" s="192">
        <v>0</v>
      </c>
      <c r="N369" s="192">
        <v>0</v>
      </c>
      <c r="O369" s="192">
        <v>0</v>
      </c>
    </row>
    <row r="370" spans="1:15">
      <c r="A370" s="191" t="s">
        <v>148</v>
      </c>
      <c r="B370" s="191" t="s">
        <v>490</v>
      </c>
      <c r="C370" s="192">
        <v>20000</v>
      </c>
      <c r="D370" s="192">
        <v>-17095.599999999999</v>
      </c>
      <c r="E370" s="210">
        <v>2904.4</v>
      </c>
      <c r="F370" s="210">
        <v>1203.71</v>
      </c>
      <c r="G370" s="210">
        <v>1203.71</v>
      </c>
      <c r="H370" s="210">
        <v>1700.69</v>
      </c>
      <c r="I370" s="210">
        <v>1203.71</v>
      </c>
      <c r="J370" s="210">
        <v>1203.71</v>
      </c>
      <c r="K370" s="192">
        <v>1700.69</v>
      </c>
      <c r="L370" s="192">
        <v>1203.71</v>
      </c>
      <c r="M370" s="192">
        <v>1203.71</v>
      </c>
      <c r="N370" s="192">
        <v>1700.69</v>
      </c>
      <c r="O370" s="192">
        <v>1700.69</v>
      </c>
    </row>
    <row r="371" spans="1:15">
      <c r="A371" s="191" t="s">
        <v>149</v>
      </c>
      <c r="B371" s="191" t="s">
        <v>491</v>
      </c>
      <c r="C371" s="192">
        <v>2000</v>
      </c>
      <c r="D371" s="192">
        <v>0</v>
      </c>
      <c r="E371" s="210">
        <v>2000</v>
      </c>
      <c r="F371" s="210">
        <v>0</v>
      </c>
      <c r="G371" s="210">
        <v>0</v>
      </c>
      <c r="H371" s="210">
        <v>2000</v>
      </c>
      <c r="I371" s="210">
        <v>0</v>
      </c>
      <c r="J371" s="210">
        <v>0</v>
      </c>
      <c r="K371" s="192">
        <v>2000</v>
      </c>
      <c r="L371" s="192">
        <v>0</v>
      </c>
      <c r="M371" s="192">
        <v>0</v>
      </c>
      <c r="N371" s="192">
        <v>2000</v>
      </c>
      <c r="O371" s="192">
        <v>2000</v>
      </c>
    </row>
    <row r="372" spans="1:15">
      <c r="A372" s="191" t="s">
        <v>150</v>
      </c>
      <c r="B372" s="191" t="s">
        <v>492</v>
      </c>
      <c r="C372" s="192">
        <v>3000</v>
      </c>
      <c r="D372" s="192">
        <v>2070.84</v>
      </c>
      <c r="E372" s="210">
        <v>5070.84</v>
      </c>
      <c r="F372" s="210">
        <v>4135.17</v>
      </c>
      <c r="G372" s="210">
        <v>4135.17</v>
      </c>
      <c r="H372" s="210">
        <v>935.67</v>
      </c>
      <c r="I372" s="210">
        <v>4135.17</v>
      </c>
      <c r="J372" s="210">
        <v>4135.17</v>
      </c>
      <c r="K372" s="192">
        <v>935.67</v>
      </c>
      <c r="L372" s="192">
        <v>4135.17</v>
      </c>
      <c r="M372" s="192">
        <v>4135.17</v>
      </c>
      <c r="N372" s="192">
        <v>935.67</v>
      </c>
      <c r="O372" s="192">
        <v>935.67</v>
      </c>
    </row>
    <row r="373" spans="1:15">
      <c r="A373" s="191" t="s">
        <v>151</v>
      </c>
      <c r="B373" s="191" t="s">
        <v>493</v>
      </c>
      <c r="C373" s="192">
        <v>3000</v>
      </c>
      <c r="D373" s="192">
        <v>3500</v>
      </c>
      <c r="E373" s="210">
        <v>6500</v>
      </c>
      <c r="F373" s="210">
        <v>324.89</v>
      </c>
      <c r="G373" s="210">
        <v>324.89</v>
      </c>
      <c r="H373" s="210">
        <v>6175.11</v>
      </c>
      <c r="I373" s="210">
        <v>324.89</v>
      </c>
      <c r="J373" s="210">
        <v>324.89</v>
      </c>
      <c r="K373" s="192">
        <v>6175.11</v>
      </c>
      <c r="L373" s="192">
        <v>324.89</v>
      </c>
      <c r="M373" s="192">
        <v>324.89</v>
      </c>
      <c r="N373" s="192">
        <v>6175.11</v>
      </c>
      <c r="O373" s="192">
        <v>6175.11</v>
      </c>
    </row>
    <row r="374" spans="1:15">
      <c r="A374" s="191" t="s">
        <v>143</v>
      </c>
      <c r="B374" s="191" t="s">
        <v>494</v>
      </c>
      <c r="C374" s="192">
        <v>3000</v>
      </c>
      <c r="D374" s="192">
        <v>3690</v>
      </c>
      <c r="E374" s="210">
        <v>6690</v>
      </c>
      <c r="F374" s="210">
        <v>6685.13</v>
      </c>
      <c r="G374" s="210">
        <v>6685.13</v>
      </c>
      <c r="H374" s="210">
        <v>4.87</v>
      </c>
      <c r="I374" s="210">
        <v>6685.13</v>
      </c>
      <c r="J374" s="210">
        <v>6685.13</v>
      </c>
      <c r="K374" s="192">
        <v>4.87</v>
      </c>
      <c r="L374" s="192">
        <v>6685.13</v>
      </c>
      <c r="M374" s="192">
        <v>6685.13</v>
      </c>
      <c r="N374" s="192">
        <v>4.87</v>
      </c>
      <c r="O374" s="192">
        <v>4.87</v>
      </c>
    </row>
    <row r="375" spans="1:15">
      <c r="A375" s="191" t="s">
        <v>113</v>
      </c>
      <c r="B375" s="191" t="s">
        <v>241</v>
      </c>
      <c r="C375" s="192">
        <v>35000</v>
      </c>
      <c r="D375" s="192">
        <v>68088.3</v>
      </c>
      <c r="E375" s="210">
        <v>103088.3</v>
      </c>
      <c r="F375" s="210">
        <v>98821.26</v>
      </c>
      <c r="G375" s="210">
        <v>98821.26</v>
      </c>
      <c r="H375" s="210">
        <v>4267.04</v>
      </c>
      <c r="I375" s="210">
        <v>97994.7</v>
      </c>
      <c r="J375" s="210">
        <v>97994.7</v>
      </c>
      <c r="K375" s="192">
        <v>5093.6000000000004</v>
      </c>
      <c r="L375" s="192">
        <v>97942.77</v>
      </c>
      <c r="M375" s="192">
        <v>97942.77</v>
      </c>
      <c r="N375" s="192">
        <v>4267.04</v>
      </c>
      <c r="O375" s="192">
        <v>5093.6000000000004</v>
      </c>
    </row>
    <row r="376" spans="1:15">
      <c r="A376" s="191" t="s">
        <v>487</v>
      </c>
      <c r="B376" s="191" t="s">
        <v>246</v>
      </c>
      <c r="C376" s="192">
        <v>8000</v>
      </c>
      <c r="D376" s="192">
        <v>-1200</v>
      </c>
      <c r="E376" s="210">
        <v>6800</v>
      </c>
      <c r="F376" s="210">
        <v>6721.9</v>
      </c>
      <c r="G376" s="210">
        <v>6721.9</v>
      </c>
      <c r="H376" s="210">
        <v>78.099999999999994</v>
      </c>
      <c r="I376" s="210">
        <v>6721.9</v>
      </c>
      <c r="J376" s="210">
        <v>6721.9</v>
      </c>
      <c r="K376" s="192">
        <v>78.099999999999994</v>
      </c>
      <c r="L376" s="192">
        <v>6716.49</v>
      </c>
      <c r="M376" s="192">
        <v>6716.49</v>
      </c>
      <c r="N376" s="192">
        <v>78.099999999999994</v>
      </c>
      <c r="O376" s="192">
        <v>78.099999999999994</v>
      </c>
    </row>
    <row r="377" spans="1:15">
      <c r="A377" s="191" t="s">
        <v>1088</v>
      </c>
      <c r="B377" s="191" t="s">
        <v>1089</v>
      </c>
      <c r="C377" s="192">
        <v>0</v>
      </c>
      <c r="D377" s="192">
        <v>40.590000000000003</v>
      </c>
      <c r="E377" s="210">
        <v>40.590000000000003</v>
      </c>
      <c r="F377" s="210">
        <v>40.590000000000003</v>
      </c>
      <c r="G377" s="210">
        <v>40.590000000000003</v>
      </c>
      <c r="H377" s="210">
        <v>0</v>
      </c>
      <c r="I377" s="210">
        <v>40.590000000000003</v>
      </c>
      <c r="J377" s="210">
        <v>40.590000000000003</v>
      </c>
      <c r="K377" s="192">
        <v>0</v>
      </c>
      <c r="L377" s="192">
        <v>40.590000000000003</v>
      </c>
      <c r="M377" s="192">
        <v>40.590000000000003</v>
      </c>
      <c r="N377" s="192">
        <v>0</v>
      </c>
      <c r="O377" s="192">
        <v>0</v>
      </c>
    </row>
    <row r="378" spans="1:15">
      <c r="A378" s="199">
        <v>7314</v>
      </c>
      <c r="B378" s="199" t="s">
        <v>957</v>
      </c>
      <c r="C378" s="200">
        <v>725</v>
      </c>
      <c r="D378" s="200">
        <v>0.9</v>
      </c>
      <c r="E378" s="200">
        <v>725.9</v>
      </c>
      <c r="F378" s="200">
        <v>337.2</v>
      </c>
      <c r="G378" s="200">
        <v>337.2</v>
      </c>
      <c r="H378" s="200">
        <v>388.7</v>
      </c>
      <c r="I378" s="200">
        <v>337.2</v>
      </c>
      <c r="J378" s="200">
        <v>337.2</v>
      </c>
      <c r="K378" s="192">
        <v>388.7</v>
      </c>
      <c r="L378" s="192">
        <v>329.81</v>
      </c>
      <c r="M378" s="192">
        <v>329.81</v>
      </c>
      <c r="N378" s="192">
        <v>388.7</v>
      </c>
      <c r="O378" s="192">
        <v>388.7</v>
      </c>
    </row>
    <row r="379" spans="1:15">
      <c r="A379" s="191" t="s">
        <v>97</v>
      </c>
      <c r="B379" s="191" t="s">
        <v>706</v>
      </c>
      <c r="C379" s="192">
        <v>100</v>
      </c>
      <c r="D379" s="192">
        <v>0</v>
      </c>
      <c r="E379" s="210">
        <v>100</v>
      </c>
      <c r="F379" s="210">
        <v>0</v>
      </c>
      <c r="G379" s="210">
        <v>0</v>
      </c>
      <c r="H379" s="210">
        <v>100</v>
      </c>
      <c r="I379" s="210">
        <v>0</v>
      </c>
      <c r="J379" s="210">
        <v>0</v>
      </c>
      <c r="K379" s="192">
        <v>100</v>
      </c>
      <c r="L379" s="192">
        <v>0</v>
      </c>
      <c r="M379" s="192">
        <v>0</v>
      </c>
      <c r="N379" s="192">
        <v>100</v>
      </c>
      <c r="O379" s="192">
        <v>100</v>
      </c>
    </row>
    <row r="380" spans="1:15">
      <c r="A380" s="191" t="s">
        <v>98</v>
      </c>
      <c r="B380" s="191" t="s">
        <v>707</v>
      </c>
      <c r="C380" s="192">
        <v>300</v>
      </c>
      <c r="D380" s="192">
        <v>0.9</v>
      </c>
      <c r="E380" s="210">
        <v>300.89999999999998</v>
      </c>
      <c r="F380" s="210">
        <v>300.89999999999998</v>
      </c>
      <c r="G380" s="210">
        <v>300.89999999999998</v>
      </c>
      <c r="H380" s="210">
        <v>0</v>
      </c>
      <c r="I380" s="210">
        <v>300.89999999999998</v>
      </c>
      <c r="J380" s="210">
        <v>300.89999999999998</v>
      </c>
      <c r="K380" s="192">
        <v>0</v>
      </c>
      <c r="L380" s="192">
        <v>293.58999999999997</v>
      </c>
      <c r="M380" s="192">
        <v>293.58999999999997</v>
      </c>
      <c r="N380" s="192">
        <v>0</v>
      </c>
      <c r="O380" s="192">
        <v>0</v>
      </c>
    </row>
    <row r="381" spans="1:15">
      <c r="A381" s="191" t="s">
        <v>99</v>
      </c>
      <c r="B381" s="191" t="s">
        <v>754</v>
      </c>
      <c r="C381" s="192">
        <v>125</v>
      </c>
      <c r="D381" s="192">
        <v>0</v>
      </c>
      <c r="E381" s="210">
        <v>125</v>
      </c>
      <c r="F381" s="210">
        <v>31.61</v>
      </c>
      <c r="G381" s="210">
        <v>31.61</v>
      </c>
      <c r="H381" s="210">
        <v>93.39</v>
      </c>
      <c r="I381" s="210">
        <v>31.61</v>
      </c>
      <c r="J381" s="210">
        <v>31.61</v>
      </c>
      <c r="K381" s="192">
        <v>93.39</v>
      </c>
      <c r="L381" s="192">
        <v>31.61</v>
      </c>
      <c r="M381" s="192">
        <v>31.61</v>
      </c>
      <c r="N381" s="192">
        <v>93.39</v>
      </c>
      <c r="O381" s="192">
        <v>93.39</v>
      </c>
    </row>
    <row r="382" spans="1:15">
      <c r="A382" s="191" t="s">
        <v>100</v>
      </c>
      <c r="B382" s="191" t="s">
        <v>708</v>
      </c>
      <c r="C382" s="192">
        <v>200</v>
      </c>
      <c r="D382" s="192">
        <v>0</v>
      </c>
      <c r="E382" s="210">
        <v>200</v>
      </c>
      <c r="F382" s="210">
        <v>4.6900000000000004</v>
      </c>
      <c r="G382" s="210">
        <v>4.6900000000000004</v>
      </c>
      <c r="H382" s="210">
        <v>195.31</v>
      </c>
      <c r="I382" s="210">
        <v>4.6900000000000004</v>
      </c>
      <c r="J382" s="210">
        <v>4.6900000000000004</v>
      </c>
      <c r="K382" s="192">
        <v>195.31</v>
      </c>
      <c r="L382" s="192">
        <v>4.6100000000000003</v>
      </c>
      <c r="M382" s="192">
        <v>4.6100000000000003</v>
      </c>
      <c r="N382" s="192">
        <v>195.31</v>
      </c>
      <c r="O382" s="192">
        <v>195.31</v>
      </c>
    </row>
    <row r="383" spans="1:15">
      <c r="A383" s="199">
        <v>7501</v>
      </c>
      <c r="B383" s="199" t="s">
        <v>1090</v>
      </c>
      <c r="C383" s="200">
        <v>1851013.26</v>
      </c>
      <c r="D383" s="200">
        <v>-131672.73000000001</v>
      </c>
      <c r="E383" s="200">
        <v>1719340.53</v>
      </c>
      <c r="F383" s="200">
        <v>1155623.47</v>
      </c>
      <c r="G383" s="200">
        <v>1155623.47</v>
      </c>
      <c r="H383" s="200">
        <v>563717.06000000006</v>
      </c>
      <c r="I383" s="200">
        <v>865777.03</v>
      </c>
      <c r="J383" s="200">
        <v>865777.03</v>
      </c>
      <c r="K383" s="192">
        <v>853563.5</v>
      </c>
      <c r="L383" s="192">
        <v>862931.71</v>
      </c>
      <c r="M383" s="192">
        <v>862931.71</v>
      </c>
      <c r="N383" s="192">
        <v>563717.06000000006</v>
      </c>
      <c r="O383" s="192">
        <v>853563.5</v>
      </c>
    </row>
    <row r="384" spans="1:15">
      <c r="A384" s="191" t="s">
        <v>136</v>
      </c>
      <c r="B384" s="191" t="s">
        <v>484</v>
      </c>
      <c r="C384" s="192">
        <v>12674.45</v>
      </c>
      <c r="D384" s="192">
        <v>-11674.45</v>
      </c>
      <c r="E384" s="210">
        <v>1000</v>
      </c>
      <c r="F384" s="210">
        <v>0</v>
      </c>
      <c r="G384" s="210">
        <v>0</v>
      </c>
      <c r="H384" s="210">
        <v>1000</v>
      </c>
      <c r="I384" s="210">
        <v>0</v>
      </c>
      <c r="J384" s="210">
        <v>0</v>
      </c>
      <c r="K384" s="192">
        <v>1000</v>
      </c>
      <c r="L384" s="192">
        <v>0</v>
      </c>
      <c r="M384" s="192">
        <v>0</v>
      </c>
      <c r="N384" s="192">
        <v>1000</v>
      </c>
      <c r="O384" s="192">
        <v>1000</v>
      </c>
    </row>
    <row r="385" spans="1:15">
      <c r="A385" s="191" t="s">
        <v>137</v>
      </c>
      <c r="B385" s="191" t="s">
        <v>483</v>
      </c>
      <c r="C385" s="192">
        <v>6000</v>
      </c>
      <c r="D385" s="192">
        <v>413</v>
      </c>
      <c r="E385" s="210">
        <v>6413</v>
      </c>
      <c r="F385" s="210">
        <v>6403.4</v>
      </c>
      <c r="G385" s="210">
        <v>6403.4</v>
      </c>
      <c r="H385" s="210">
        <v>9.6</v>
      </c>
      <c r="I385" s="210">
        <v>0</v>
      </c>
      <c r="J385" s="210">
        <v>0</v>
      </c>
      <c r="K385" s="192">
        <v>6413</v>
      </c>
      <c r="L385" s="192">
        <v>0</v>
      </c>
      <c r="M385" s="192">
        <v>0</v>
      </c>
      <c r="N385" s="192">
        <v>9.6</v>
      </c>
      <c r="O385" s="192">
        <v>6413</v>
      </c>
    </row>
    <row r="386" spans="1:15">
      <c r="A386" s="191" t="s">
        <v>482</v>
      </c>
      <c r="B386" s="191" t="s">
        <v>481</v>
      </c>
      <c r="C386" s="192">
        <v>90000</v>
      </c>
      <c r="D386" s="192">
        <v>0</v>
      </c>
      <c r="E386" s="210">
        <v>90000</v>
      </c>
      <c r="F386" s="210">
        <v>87104.07</v>
      </c>
      <c r="G386" s="210">
        <v>87104.07</v>
      </c>
      <c r="H386" s="210">
        <v>2895.93</v>
      </c>
      <c r="I386" s="210">
        <v>87104.07</v>
      </c>
      <c r="J386" s="210">
        <v>87104.07</v>
      </c>
      <c r="K386" s="192">
        <v>2895.93</v>
      </c>
      <c r="L386" s="192">
        <v>87104.07</v>
      </c>
      <c r="M386" s="192">
        <v>87104.07</v>
      </c>
      <c r="N386" s="192">
        <v>2895.93</v>
      </c>
      <c r="O386" s="192">
        <v>2895.93</v>
      </c>
    </row>
    <row r="387" spans="1:15">
      <c r="A387" s="191" t="s">
        <v>480</v>
      </c>
      <c r="B387" s="191" t="s">
        <v>479</v>
      </c>
      <c r="C387" s="192">
        <v>30000</v>
      </c>
      <c r="D387" s="192">
        <v>8811.35</v>
      </c>
      <c r="E387" s="210">
        <v>38811.35</v>
      </c>
      <c r="F387" s="210">
        <v>34652.980000000003</v>
      </c>
      <c r="G387" s="210">
        <v>34652.980000000003</v>
      </c>
      <c r="H387" s="210">
        <v>4158.37</v>
      </c>
      <c r="I387" s="210">
        <v>14527.73</v>
      </c>
      <c r="J387" s="210">
        <v>14527.73</v>
      </c>
      <c r="K387" s="192">
        <v>24283.62</v>
      </c>
      <c r="L387" s="192">
        <v>14273.49</v>
      </c>
      <c r="M387" s="192">
        <v>14273.49</v>
      </c>
      <c r="N387" s="192">
        <v>4158.37</v>
      </c>
      <c r="O387" s="192">
        <v>24283.62</v>
      </c>
    </row>
    <row r="388" spans="1:15">
      <c r="A388" s="191" t="s">
        <v>478</v>
      </c>
      <c r="B388" s="191" t="s">
        <v>477</v>
      </c>
      <c r="C388" s="192">
        <v>5000</v>
      </c>
      <c r="D388" s="192">
        <v>-5000</v>
      </c>
      <c r="E388" s="210">
        <v>0</v>
      </c>
      <c r="F388" s="210">
        <v>0</v>
      </c>
      <c r="G388" s="210">
        <v>0</v>
      </c>
      <c r="H388" s="210">
        <v>0</v>
      </c>
      <c r="I388" s="210">
        <v>0</v>
      </c>
      <c r="J388" s="210">
        <v>0</v>
      </c>
      <c r="K388" s="192">
        <v>0</v>
      </c>
      <c r="L388" s="192">
        <v>0</v>
      </c>
      <c r="M388" s="192">
        <v>0</v>
      </c>
      <c r="N388" s="192">
        <v>0</v>
      </c>
      <c r="O388" s="192">
        <v>0</v>
      </c>
    </row>
    <row r="389" spans="1:15">
      <c r="A389" s="191" t="s">
        <v>476</v>
      </c>
      <c r="B389" s="191" t="s">
        <v>475</v>
      </c>
      <c r="C389" s="192">
        <v>5000</v>
      </c>
      <c r="D389" s="192">
        <v>0</v>
      </c>
      <c r="E389" s="210">
        <v>5000</v>
      </c>
      <c r="F389" s="210">
        <v>0</v>
      </c>
      <c r="G389" s="210">
        <v>0</v>
      </c>
      <c r="H389" s="210">
        <v>5000</v>
      </c>
      <c r="I389" s="210">
        <v>0</v>
      </c>
      <c r="J389" s="210">
        <v>0</v>
      </c>
      <c r="K389" s="192">
        <v>5000</v>
      </c>
      <c r="L389" s="192">
        <v>0</v>
      </c>
      <c r="M389" s="192">
        <v>0</v>
      </c>
      <c r="N389" s="192">
        <v>5000</v>
      </c>
      <c r="O389" s="192">
        <v>5000</v>
      </c>
    </row>
    <row r="390" spans="1:15">
      <c r="A390" s="191" t="s">
        <v>474</v>
      </c>
      <c r="B390" s="191" t="s">
        <v>473</v>
      </c>
      <c r="C390" s="192">
        <v>160000</v>
      </c>
      <c r="D390" s="192">
        <v>-117409.93</v>
      </c>
      <c r="E390" s="210">
        <v>42590.07</v>
      </c>
      <c r="F390" s="210">
        <v>0</v>
      </c>
      <c r="G390" s="210">
        <v>0</v>
      </c>
      <c r="H390" s="210">
        <v>42590.07</v>
      </c>
      <c r="I390" s="210">
        <v>0</v>
      </c>
      <c r="J390" s="210">
        <v>0</v>
      </c>
      <c r="K390" s="192">
        <v>42590.07</v>
      </c>
      <c r="L390" s="192">
        <v>0</v>
      </c>
      <c r="M390" s="192">
        <v>0</v>
      </c>
      <c r="N390" s="192">
        <v>42590.07</v>
      </c>
      <c r="O390" s="192">
        <v>42590.07</v>
      </c>
    </row>
    <row r="391" spans="1:15">
      <c r="A391" s="191" t="s">
        <v>472</v>
      </c>
      <c r="B391" s="191" t="s">
        <v>471</v>
      </c>
      <c r="C391" s="192">
        <v>30000</v>
      </c>
      <c r="D391" s="192">
        <v>-18000</v>
      </c>
      <c r="E391" s="210">
        <v>12000</v>
      </c>
      <c r="F391" s="210">
        <v>0</v>
      </c>
      <c r="G391" s="210">
        <v>0</v>
      </c>
      <c r="H391" s="210">
        <v>12000</v>
      </c>
      <c r="I391" s="210">
        <v>0</v>
      </c>
      <c r="J391" s="210">
        <v>0</v>
      </c>
      <c r="K391" s="192">
        <v>12000</v>
      </c>
      <c r="L391" s="192">
        <v>0</v>
      </c>
      <c r="M391" s="192">
        <v>0</v>
      </c>
      <c r="N391" s="192">
        <v>12000</v>
      </c>
      <c r="O391" s="192">
        <v>12000</v>
      </c>
    </row>
    <row r="392" spans="1:15">
      <c r="A392" s="191" t="s">
        <v>470</v>
      </c>
      <c r="B392" s="191" t="s">
        <v>469</v>
      </c>
      <c r="C392" s="192">
        <v>90000</v>
      </c>
      <c r="D392" s="192">
        <v>-50739.82</v>
      </c>
      <c r="E392" s="210">
        <v>39260.18</v>
      </c>
      <c r="F392" s="210">
        <v>0</v>
      </c>
      <c r="G392" s="210">
        <v>0</v>
      </c>
      <c r="H392" s="210">
        <v>39260.18</v>
      </c>
      <c r="I392" s="210">
        <v>0</v>
      </c>
      <c r="J392" s="210">
        <v>0</v>
      </c>
      <c r="K392" s="192">
        <v>39260.18</v>
      </c>
      <c r="L392" s="192">
        <v>0</v>
      </c>
      <c r="M392" s="192">
        <v>0</v>
      </c>
      <c r="N392" s="192">
        <v>39260.18</v>
      </c>
      <c r="O392" s="192">
        <v>39260.18</v>
      </c>
    </row>
    <row r="393" spans="1:15">
      <c r="A393" s="191" t="s">
        <v>468</v>
      </c>
      <c r="B393" s="191" t="s">
        <v>467</v>
      </c>
      <c r="C393" s="192">
        <v>8000</v>
      </c>
      <c r="D393" s="192">
        <v>6800</v>
      </c>
      <c r="E393" s="210">
        <v>14800</v>
      </c>
      <c r="F393" s="210">
        <v>0</v>
      </c>
      <c r="G393" s="210">
        <v>0</v>
      </c>
      <c r="H393" s="210">
        <v>14800</v>
      </c>
      <c r="I393" s="210">
        <v>0</v>
      </c>
      <c r="J393" s="210">
        <v>0</v>
      </c>
      <c r="K393" s="192">
        <v>14800</v>
      </c>
      <c r="L393" s="192">
        <v>0</v>
      </c>
      <c r="M393" s="192">
        <v>0</v>
      </c>
      <c r="N393" s="192">
        <v>14800</v>
      </c>
      <c r="O393" s="192">
        <v>14800</v>
      </c>
    </row>
    <row r="394" spans="1:15">
      <c r="A394" s="191" t="s">
        <v>466</v>
      </c>
      <c r="B394" s="191" t="s">
        <v>465</v>
      </c>
      <c r="C394" s="192">
        <v>8000</v>
      </c>
      <c r="D394" s="192">
        <v>-815</v>
      </c>
      <c r="E394" s="210">
        <v>7185</v>
      </c>
      <c r="F394" s="210">
        <v>0</v>
      </c>
      <c r="G394" s="210">
        <v>0</v>
      </c>
      <c r="H394" s="210">
        <v>7185</v>
      </c>
      <c r="I394" s="210">
        <v>0</v>
      </c>
      <c r="J394" s="210">
        <v>0</v>
      </c>
      <c r="K394" s="192">
        <v>7185</v>
      </c>
      <c r="L394" s="192">
        <v>0</v>
      </c>
      <c r="M394" s="192">
        <v>0</v>
      </c>
      <c r="N394" s="192">
        <v>7185</v>
      </c>
      <c r="O394" s="192">
        <v>7185</v>
      </c>
    </row>
    <row r="395" spans="1:15">
      <c r="A395" s="191" t="s">
        <v>464</v>
      </c>
      <c r="B395" s="191" t="s">
        <v>463</v>
      </c>
      <c r="C395" s="192">
        <v>8000</v>
      </c>
      <c r="D395" s="192">
        <v>-8000</v>
      </c>
      <c r="E395" s="210">
        <v>0</v>
      </c>
      <c r="F395" s="210">
        <v>0</v>
      </c>
      <c r="G395" s="210">
        <v>0</v>
      </c>
      <c r="H395" s="210">
        <v>0</v>
      </c>
      <c r="I395" s="210">
        <v>0</v>
      </c>
      <c r="J395" s="210">
        <v>0</v>
      </c>
      <c r="K395" s="192">
        <v>0</v>
      </c>
      <c r="L395" s="192">
        <v>0</v>
      </c>
      <c r="M395" s="192">
        <v>0</v>
      </c>
      <c r="N395" s="192">
        <v>0</v>
      </c>
      <c r="O395" s="192">
        <v>0</v>
      </c>
    </row>
    <row r="396" spans="1:15">
      <c r="A396" s="191" t="s">
        <v>462</v>
      </c>
      <c r="B396" s="191" t="s">
        <v>461</v>
      </c>
      <c r="C396" s="192">
        <v>7000</v>
      </c>
      <c r="D396" s="192">
        <v>0</v>
      </c>
      <c r="E396" s="210">
        <v>7000</v>
      </c>
      <c r="F396" s="210">
        <v>0</v>
      </c>
      <c r="G396" s="210">
        <v>0</v>
      </c>
      <c r="H396" s="210">
        <v>7000</v>
      </c>
      <c r="I396" s="210">
        <v>0</v>
      </c>
      <c r="J396" s="210">
        <v>0</v>
      </c>
      <c r="K396" s="192">
        <v>7000</v>
      </c>
      <c r="L396" s="192">
        <v>0</v>
      </c>
      <c r="M396" s="192">
        <v>0</v>
      </c>
      <c r="N396" s="192">
        <v>7000</v>
      </c>
      <c r="O396" s="192">
        <v>7000</v>
      </c>
    </row>
    <row r="397" spans="1:15">
      <c r="A397" s="191" t="s">
        <v>126</v>
      </c>
      <c r="B397" s="191" t="s">
        <v>460</v>
      </c>
      <c r="C397" s="192">
        <v>5124.07</v>
      </c>
      <c r="D397" s="192">
        <v>0</v>
      </c>
      <c r="E397" s="210">
        <v>5124.07</v>
      </c>
      <c r="F397" s="210">
        <v>5124.07</v>
      </c>
      <c r="G397" s="210">
        <v>5124.07</v>
      </c>
      <c r="H397" s="210">
        <v>0</v>
      </c>
      <c r="I397" s="210">
        <v>0</v>
      </c>
      <c r="J397" s="210">
        <v>0</v>
      </c>
      <c r="K397" s="192">
        <v>5124.07</v>
      </c>
      <c r="L397" s="192">
        <v>0</v>
      </c>
      <c r="M397" s="192">
        <v>0</v>
      </c>
      <c r="N397" s="192">
        <v>0</v>
      </c>
      <c r="O397" s="192">
        <v>5124.07</v>
      </c>
    </row>
    <row r="398" spans="1:15">
      <c r="A398" s="191" t="s">
        <v>125</v>
      </c>
      <c r="B398" s="191" t="s">
        <v>459</v>
      </c>
      <c r="C398" s="192">
        <v>200</v>
      </c>
      <c r="D398" s="192">
        <v>-200</v>
      </c>
      <c r="E398" s="210">
        <v>0</v>
      </c>
      <c r="F398" s="210">
        <v>0</v>
      </c>
      <c r="G398" s="210">
        <v>0</v>
      </c>
      <c r="H398" s="210">
        <v>0</v>
      </c>
      <c r="I398" s="210">
        <v>0</v>
      </c>
      <c r="J398" s="210">
        <v>0</v>
      </c>
      <c r="K398" s="192">
        <v>0</v>
      </c>
      <c r="L398" s="192">
        <v>0</v>
      </c>
      <c r="M398" s="192">
        <v>0</v>
      </c>
      <c r="N398" s="192">
        <v>0</v>
      </c>
      <c r="O398" s="192">
        <v>0</v>
      </c>
    </row>
    <row r="399" spans="1:15">
      <c r="A399" s="191" t="s">
        <v>458</v>
      </c>
      <c r="B399" s="191" t="s">
        <v>457</v>
      </c>
      <c r="C399" s="192">
        <v>3539.2</v>
      </c>
      <c r="D399" s="192">
        <v>-109.63</v>
      </c>
      <c r="E399" s="210">
        <v>3429.57</v>
      </c>
      <c r="F399" s="210">
        <v>3429.57</v>
      </c>
      <c r="G399" s="210">
        <v>3429.57</v>
      </c>
      <c r="H399" s="210">
        <v>0</v>
      </c>
      <c r="I399" s="210">
        <v>3429.57</v>
      </c>
      <c r="J399" s="210">
        <v>3429.57</v>
      </c>
      <c r="K399" s="192">
        <v>0</v>
      </c>
      <c r="L399" s="192">
        <v>3429.57</v>
      </c>
      <c r="M399" s="192">
        <v>3429.57</v>
      </c>
      <c r="N399" s="192">
        <v>0</v>
      </c>
      <c r="O399" s="192">
        <v>0</v>
      </c>
    </row>
    <row r="400" spans="1:15">
      <c r="A400" s="191" t="s">
        <v>138</v>
      </c>
      <c r="B400" s="191" t="s">
        <v>456</v>
      </c>
      <c r="C400" s="192">
        <v>25000</v>
      </c>
      <c r="D400" s="192">
        <v>2451.34</v>
      </c>
      <c r="E400" s="210">
        <v>27451.34</v>
      </c>
      <c r="F400" s="210">
        <v>27451.34</v>
      </c>
      <c r="G400" s="210">
        <v>27451.34</v>
      </c>
      <c r="H400" s="210">
        <v>0</v>
      </c>
      <c r="I400" s="210">
        <v>27451.34</v>
      </c>
      <c r="J400" s="210">
        <v>27451.34</v>
      </c>
      <c r="K400" s="192">
        <v>0</v>
      </c>
      <c r="L400" s="192">
        <v>27451.34</v>
      </c>
      <c r="M400" s="192">
        <v>27451.34</v>
      </c>
      <c r="N400" s="192">
        <v>0</v>
      </c>
      <c r="O400" s="192">
        <v>0</v>
      </c>
    </row>
    <row r="401" spans="1:15">
      <c r="A401" s="191" t="s">
        <v>455</v>
      </c>
      <c r="B401" s="191" t="s">
        <v>454</v>
      </c>
      <c r="C401" s="192">
        <v>1000</v>
      </c>
      <c r="D401" s="192">
        <v>-1000</v>
      </c>
      <c r="E401" s="210">
        <v>0</v>
      </c>
      <c r="F401" s="210">
        <v>0</v>
      </c>
      <c r="G401" s="210">
        <v>0</v>
      </c>
      <c r="H401" s="210">
        <v>0</v>
      </c>
      <c r="I401" s="210">
        <v>0</v>
      </c>
      <c r="J401" s="210">
        <v>0</v>
      </c>
      <c r="K401" s="192">
        <v>0</v>
      </c>
      <c r="L401" s="192">
        <v>0</v>
      </c>
      <c r="M401" s="192">
        <v>0</v>
      </c>
      <c r="N401" s="192">
        <v>0</v>
      </c>
      <c r="O401" s="192">
        <v>0</v>
      </c>
    </row>
    <row r="402" spans="1:15">
      <c r="A402" s="191" t="s">
        <v>453</v>
      </c>
      <c r="B402" s="191" t="s">
        <v>452</v>
      </c>
      <c r="C402" s="192">
        <v>50000</v>
      </c>
      <c r="D402" s="192">
        <v>-50000</v>
      </c>
      <c r="E402" s="210">
        <v>0</v>
      </c>
      <c r="F402" s="210">
        <v>0</v>
      </c>
      <c r="G402" s="210">
        <v>0</v>
      </c>
      <c r="H402" s="210">
        <v>0</v>
      </c>
      <c r="I402" s="210">
        <v>0</v>
      </c>
      <c r="J402" s="210">
        <v>0</v>
      </c>
      <c r="K402" s="192">
        <v>0</v>
      </c>
      <c r="L402" s="192">
        <v>0</v>
      </c>
      <c r="M402" s="192">
        <v>0</v>
      </c>
      <c r="N402" s="192">
        <v>0</v>
      </c>
      <c r="O402" s="192">
        <v>0</v>
      </c>
    </row>
    <row r="403" spans="1:15">
      <c r="A403" s="191" t="s">
        <v>451</v>
      </c>
      <c r="B403" s="191" t="s">
        <v>450</v>
      </c>
      <c r="C403" s="192">
        <v>20000</v>
      </c>
      <c r="D403" s="192">
        <v>0</v>
      </c>
      <c r="E403" s="210">
        <v>20000</v>
      </c>
      <c r="F403" s="210">
        <v>0</v>
      </c>
      <c r="G403" s="210">
        <v>0</v>
      </c>
      <c r="H403" s="210">
        <v>20000</v>
      </c>
      <c r="I403" s="210">
        <v>0</v>
      </c>
      <c r="J403" s="210">
        <v>0</v>
      </c>
      <c r="K403" s="192">
        <v>20000</v>
      </c>
      <c r="L403" s="192">
        <v>0</v>
      </c>
      <c r="M403" s="192">
        <v>0</v>
      </c>
      <c r="N403" s="192">
        <v>20000</v>
      </c>
      <c r="O403" s="192">
        <v>20000</v>
      </c>
    </row>
    <row r="404" spans="1:15">
      <c r="A404" s="191" t="s">
        <v>449</v>
      </c>
      <c r="B404" s="191" t="s">
        <v>448</v>
      </c>
      <c r="C404" s="192">
        <v>18000</v>
      </c>
      <c r="D404" s="192">
        <v>7865.74</v>
      </c>
      <c r="E404" s="210">
        <v>25865.74</v>
      </c>
      <c r="F404" s="210">
        <v>23094.41</v>
      </c>
      <c r="G404" s="210">
        <v>23094.41</v>
      </c>
      <c r="H404" s="210">
        <v>2771.33</v>
      </c>
      <c r="I404" s="210">
        <v>22609.27</v>
      </c>
      <c r="J404" s="210">
        <v>22609.27</v>
      </c>
      <c r="K404" s="192">
        <v>3256.47</v>
      </c>
      <c r="L404" s="192">
        <v>22388.43</v>
      </c>
      <c r="M404" s="192">
        <v>22388.43</v>
      </c>
      <c r="N404" s="192">
        <v>2771.33</v>
      </c>
      <c r="O404" s="192">
        <v>3256.47</v>
      </c>
    </row>
    <row r="405" spans="1:15">
      <c r="A405" s="191" t="s">
        <v>447</v>
      </c>
      <c r="B405" s="191" t="s">
        <v>446</v>
      </c>
      <c r="C405" s="192">
        <v>20000</v>
      </c>
      <c r="D405" s="192">
        <v>199.1</v>
      </c>
      <c r="E405" s="210">
        <v>20199.099999999999</v>
      </c>
      <c r="F405" s="210">
        <v>20199.099999999999</v>
      </c>
      <c r="G405" s="210">
        <v>20199.099999999999</v>
      </c>
      <c r="H405" s="210">
        <v>0</v>
      </c>
      <c r="I405" s="210">
        <v>0</v>
      </c>
      <c r="J405" s="210">
        <v>0</v>
      </c>
      <c r="K405" s="192">
        <v>20199.099999999999</v>
      </c>
      <c r="L405" s="192">
        <v>0</v>
      </c>
      <c r="M405" s="192">
        <v>0</v>
      </c>
      <c r="N405" s="192">
        <v>0</v>
      </c>
      <c r="O405" s="192">
        <v>20199.099999999999</v>
      </c>
    </row>
    <row r="406" spans="1:15">
      <c r="A406" s="191" t="s">
        <v>445</v>
      </c>
      <c r="B406" s="191" t="s">
        <v>444</v>
      </c>
      <c r="C406" s="192">
        <v>25000</v>
      </c>
      <c r="D406" s="192">
        <v>15000</v>
      </c>
      <c r="E406" s="210">
        <v>40000</v>
      </c>
      <c r="F406" s="210">
        <v>0</v>
      </c>
      <c r="G406" s="210">
        <v>0</v>
      </c>
      <c r="H406" s="210">
        <v>40000</v>
      </c>
      <c r="I406" s="210">
        <v>0</v>
      </c>
      <c r="J406" s="210">
        <v>0</v>
      </c>
      <c r="K406" s="192">
        <v>40000</v>
      </c>
      <c r="L406" s="192">
        <v>0</v>
      </c>
      <c r="M406" s="192">
        <v>0</v>
      </c>
      <c r="N406" s="192">
        <v>40000</v>
      </c>
      <c r="O406" s="192">
        <v>40000</v>
      </c>
    </row>
    <row r="407" spans="1:15">
      <c r="A407" s="191" t="s">
        <v>443</v>
      </c>
      <c r="B407" s="191" t="s">
        <v>442</v>
      </c>
      <c r="C407" s="192">
        <v>12000</v>
      </c>
      <c r="D407" s="192">
        <v>0</v>
      </c>
      <c r="E407" s="210">
        <v>12000</v>
      </c>
      <c r="F407" s="210">
        <v>11850.59</v>
      </c>
      <c r="G407" s="210">
        <v>11850.59</v>
      </c>
      <c r="H407" s="210">
        <v>149.41</v>
      </c>
      <c r="I407" s="210">
        <v>11850.59</v>
      </c>
      <c r="J407" s="210">
        <v>11850.59</v>
      </c>
      <c r="K407" s="192">
        <v>149.41</v>
      </c>
      <c r="L407" s="192">
        <v>11850.59</v>
      </c>
      <c r="M407" s="192">
        <v>11850.59</v>
      </c>
      <c r="N407" s="192">
        <v>149.41</v>
      </c>
      <c r="O407" s="192">
        <v>149.41</v>
      </c>
    </row>
    <row r="408" spans="1:15">
      <c r="A408" s="191" t="s">
        <v>441</v>
      </c>
      <c r="B408" s="191" t="s">
        <v>440</v>
      </c>
      <c r="C408" s="192">
        <v>0</v>
      </c>
      <c r="D408" s="192">
        <v>122578.6</v>
      </c>
      <c r="E408" s="210">
        <v>122578.6</v>
      </c>
      <c r="F408" s="210">
        <v>122578.6</v>
      </c>
      <c r="G408" s="210">
        <v>122578.6</v>
      </c>
      <c r="H408" s="210">
        <v>0</v>
      </c>
      <c r="I408" s="210">
        <v>122578.6</v>
      </c>
      <c r="J408" s="210">
        <v>122578.6</v>
      </c>
      <c r="K408" s="192">
        <v>0</v>
      </c>
      <c r="L408" s="192">
        <v>121019.8</v>
      </c>
      <c r="M408" s="192">
        <v>121019.8</v>
      </c>
      <c r="N408" s="192">
        <v>0</v>
      </c>
      <c r="O408" s="192">
        <v>0</v>
      </c>
    </row>
    <row r="409" spans="1:15">
      <c r="A409" s="191" t="s">
        <v>439</v>
      </c>
      <c r="B409" s="191" t="s">
        <v>438</v>
      </c>
      <c r="C409" s="192">
        <v>0</v>
      </c>
      <c r="D409" s="192">
        <v>79581.33</v>
      </c>
      <c r="E409" s="210">
        <v>79581.33</v>
      </c>
      <c r="F409" s="210">
        <v>79581.33</v>
      </c>
      <c r="G409" s="210">
        <v>79581.33</v>
      </c>
      <c r="H409" s="210">
        <v>0</v>
      </c>
      <c r="I409" s="210">
        <v>79581.33</v>
      </c>
      <c r="J409" s="210">
        <v>79581.33</v>
      </c>
      <c r="K409" s="192">
        <v>0</v>
      </c>
      <c r="L409" s="192">
        <v>79581.33</v>
      </c>
      <c r="M409" s="192">
        <v>79581.33</v>
      </c>
      <c r="N409" s="192">
        <v>0</v>
      </c>
      <c r="O409" s="192">
        <v>0</v>
      </c>
    </row>
    <row r="410" spans="1:15">
      <c r="A410" s="191" t="s">
        <v>134</v>
      </c>
      <c r="B410" s="191" t="s">
        <v>437</v>
      </c>
      <c r="C410" s="192">
        <v>6900</v>
      </c>
      <c r="D410" s="192">
        <v>43684.08</v>
      </c>
      <c r="E410" s="210">
        <v>50584.08</v>
      </c>
      <c r="F410" s="210">
        <v>18850.62</v>
      </c>
      <c r="G410" s="210">
        <v>18850.62</v>
      </c>
      <c r="H410" s="210">
        <v>31733.46</v>
      </c>
      <c r="I410" s="210">
        <v>13823.52</v>
      </c>
      <c r="J410" s="210">
        <v>13823.52</v>
      </c>
      <c r="K410" s="192">
        <v>36760.559999999998</v>
      </c>
      <c r="L410" s="192">
        <v>13823.52</v>
      </c>
      <c r="M410" s="192">
        <v>13823.52</v>
      </c>
      <c r="N410" s="192">
        <v>31733.46</v>
      </c>
      <c r="O410" s="192">
        <v>36760.559999999998</v>
      </c>
    </row>
    <row r="411" spans="1:15">
      <c r="A411" s="191" t="s">
        <v>159</v>
      </c>
      <c r="B411" s="191" t="s">
        <v>436</v>
      </c>
      <c r="C411" s="192">
        <v>66791.88</v>
      </c>
      <c r="D411" s="192">
        <v>-3267.34</v>
      </c>
      <c r="E411" s="210">
        <v>63524.54</v>
      </c>
      <c r="F411" s="210">
        <v>63524.54</v>
      </c>
      <c r="G411" s="210">
        <v>63524.54</v>
      </c>
      <c r="H411" s="210">
        <v>0</v>
      </c>
      <c r="I411" s="210">
        <v>0</v>
      </c>
      <c r="J411" s="210">
        <v>0</v>
      </c>
      <c r="K411" s="192">
        <v>63524.54</v>
      </c>
      <c r="L411" s="192">
        <v>0</v>
      </c>
      <c r="M411" s="192">
        <v>0</v>
      </c>
      <c r="N411" s="192">
        <v>0</v>
      </c>
      <c r="O411" s="192">
        <v>63524.54</v>
      </c>
    </row>
    <row r="412" spans="1:15">
      <c r="A412" s="191" t="s">
        <v>157</v>
      </c>
      <c r="B412" s="191" t="s">
        <v>435</v>
      </c>
      <c r="C412" s="192">
        <v>3212.11</v>
      </c>
      <c r="D412" s="192">
        <v>0</v>
      </c>
      <c r="E412" s="210">
        <v>3212.11</v>
      </c>
      <c r="F412" s="210">
        <v>3212.11</v>
      </c>
      <c r="G412" s="210">
        <v>3212.11</v>
      </c>
      <c r="H412" s="210">
        <v>0</v>
      </c>
      <c r="I412" s="210">
        <v>0</v>
      </c>
      <c r="J412" s="210">
        <v>0</v>
      </c>
      <c r="K412" s="192">
        <v>3212.11</v>
      </c>
      <c r="L412" s="192">
        <v>0</v>
      </c>
      <c r="M412" s="192">
        <v>0</v>
      </c>
      <c r="N412" s="192">
        <v>0</v>
      </c>
      <c r="O412" s="192">
        <v>3212.11</v>
      </c>
    </row>
    <row r="413" spans="1:15">
      <c r="A413" s="191" t="s">
        <v>117</v>
      </c>
      <c r="B413" s="191" t="s">
        <v>434</v>
      </c>
      <c r="C413" s="192">
        <v>7000</v>
      </c>
      <c r="D413" s="192">
        <v>-804.16</v>
      </c>
      <c r="E413" s="210">
        <v>6195.84</v>
      </c>
      <c r="F413" s="210">
        <v>5761.82</v>
      </c>
      <c r="G413" s="210">
        <v>5761.82</v>
      </c>
      <c r="H413" s="210">
        <v>434.02</v>
      </c>
      <c r="I413" s="210">
        <v>5761.82</v>
      </c>
      <c r="J413" s="210">
        <v>5761.82</v>
      </c>
      <c r="K413" s="192">
        <v>434.02</v>
      </c>
      <c r="L413" s="192">
        <v>5761.82</v>
      </c>
      <c r="M413" s="192">
        <v>5761.82</v>
      </c>
      <c r="N413" s="192">
        <v>434.02</v>
      </c>
      <c r="O413" s="192">
        <v>434.02</v>
      </c>
    </row>
    <row r="414" spans="1:15">
      <c r="A414" s="191" t="s">
        <v>158</v>
      </c>
      <c r="B414" s="191" t="s">
        <v>433</v>
      </c>
      <c r="C414" s="192">
        <v>7740.81</v>
      </c>
      <c r="D414" s="192">
        <v>-7740.81</v>
      </c>
      <c r="E414" s="210">
        <v>0</v>
      </c>
      <c r="F414" s="210">
        <v>0</v>
      </c>
      <c r="G414" s="210">
        <v>0</v>
      </c>
      <c r="H414" s="210">
        <v>0</v>
      </c>
      <c r="I414" s="210">
        <v>0</v>
      </c>
      <c r="J414" s="210">
        <v>0</v>
      </c>
      <c r="K414" s="192">
        <v>0</v>
      </c>
      <c r="L414" s="192">
        <v>0</v>
      </c>
      <c r="M414" s="192">
        <v>0</v>
      </c>
      <c r="N414" s="192">
        <v>0</v>
      </c>
      <c r="O414" s="192">
        <v>0</v>
      </c>
    </row>
    <row r="415" spans="1:15">
      <c r="A415" s="191" t="s">
        <v>130</v>
      </c>
      <c r="B415" s="191" t="s">
        <v>432</v>
      </c>
      <c r="C415" s="192">
        <v>4433.58</v>
      </c>
      <c r="D415" s="192">
        <v>-4433.58</v>
      </c>
      <c r="E415" s="210">
        <v>0</v>
      </c>
      <c r="F415" s="210">
        <v>0</v>
      </c>
      <c r="G415" s="210">
        <v>0</v>
      </c>
      <c r="H415" s="210">
        <v>0</v>
      </c>
      <c r="I415" s="210">
        <v>0</v>
      </c>
      <c r="J415" s="210">
        <v>0</v>
      </c>
      <c r="K415" s="192">
        <v>0</v>
      </c>
      <c r="L415" s="192">
        <v>0</v>
      </c>
      <c r="M415" s="192">
        <v>0</v>
      </c>
      <c r="N415" s="192">
        <v>0</v>
      </c>
      <c r="O415" s="192">
        <v>0</v>
      </c>
    </row>
    <row r="416" spans="1:15">
      <c r="A416" s="191" t="s">
        <v>431</v>
      </c>
      <c r="B416" s="191" t="s">
        <v>430</v>
      </c>
      <c r="C416" s="192">
        <v>70000</v>
      </c>
      <c r="D416" s="192">
        <v>0</v>
      </c>
      <c r="E416" s="210">
        <v>70000</v>
      </c>
      <c r="F416" s="210">
        <v>0</v>
      </c>
      <c r="G416" s="210">
        <v>0</v>
      </c>
      <c r="H416" s="210">
        <v>70000</v>
      </c>
      <c r="I416" s="210">
        <v>0</v>
      </c>
      <c r="J416" s="210">
        <v>0</v>
      </c>
      <c r="K416" s="192">
        <v>70000</v>
      </c>
      <c r="L416" s="192">
        <v>0</v>
      </c>
      <c r="M416" s="192">
        <v>0</v>
      </c>
      <c r="N416" s="192">
        <v>70000</v>
      </c>
      <c r="O416" s="192">
        <v>70000</v>
      </c>
    </row>
    <row r="417" spans="1:15">
      <c r="A417" s="191" t="s">
        <v>429</v>
      </c>
      <c r="B417" s="191" t="s">
        <v>428</v>
      </c>
      <c r="C417" s="192">
        <v>28000</v>
      </c>
      <c r="D417" s="192">
        <v>-23000</v>
      </c>
      <c r="E417" s="210">
        <v>5000</v>
      </c>
      <c r="F417" s="210">
        <v>4990.32</v>
      </c>
      <c r="G417" s="210">
        <v>4990.32</v>
      </c>
      <c r="H417" s="210">
        <v>9.68</v>
      </c>
      <c r="I417" s="210">
        <v>0</v>
      </c>
      <c r="J417" s="210">
        <v>0</v>
      </c>
      <c r="K417" s="192">
        <v>5000</v>
      </c>
      <c r="L417" s="192">
        <v>0</v>
      </c>
      <c r="M417" s="192">
        <v>0</v>
      </c>
      <c r="N417" s="192">
        <v>9.68</v>
      </c>
      <c r="O417" s="192">
        <v>5000</v>
      </c>
    </row>
    <row r="418" spans="1:15">
      <c r="A418" s="191" t="s">
        <v>427</v>
      </c>
      <c r="B418" s="191" t="s">
        <v>426</v>
      </c>
      <c r="C418" s="192">
        <v>8000</v>
      </c>
      <c r="D418" s="192">
        <v>0</v>
      </c>
      <c r="E418" s="210">
        <v>8000</v>
      </c>
      <c r="F418" s="210">
        <v>6096.47</v>
      </c>
      <c r="G418" s="210">
        <v>6096.47</v>
      </c>
      <c r="H418" s="210">
        <v>1903.53</v>
      </c>
      <c r="I418" s="210">
        <v>6096.47</v>
      </c>
      <c r="J418" s="210">
        <v>6096.47</v>
      </c>
      <c r="K418" s="192">
        <v>1903.53</v>
      </c>
      <c r="L418" s="192">
        <v>5989.78</v>
      </c>
      <c r="M418" s="192">
        <v>5989.78</v>
      </c>
      <c r="N418" s="192">
        <v>1903.53</v>
      </c>
      <c r="O418" s="192">
        <v>1903.53</v>
      </c>
    </row>
    <row r="419" spans="1:15">
      <c r="A419" s="191" t="s">
        <v>425</v>
      </c>
      <c r="B419" s="191" t="s">
        <v>424</v>
      </c>
      <c r="C419" s="192">
        <v>7000</v>
      </c>
      <c r="D419" s="192">
        <v>0</v>
      </c>
      <c r="E419" s="210">
        <v>7000</v>
      </c>
      <c r="F419" s="210">
        <v>0</v>
      </c>
      <c r="G419" s="210">
        <v>0</v>
      </c>
      <c r="H419" s="210">
        <v>7000</v>
      </c>
      <c r="I419" s="210">
        <v>0</v>
      </c>
      <c r="J419" s="210">
        <v>0</v>
      </c>
      <c r="K419" s="192">
        <v>7000</v>
      </c>
      <c r="L419" s="192">
        <v>0</v>
      </c>
      <c r="M419" s="192">
        <v>0</v>
      </c>
      <c r="N419" s="192">
        <v>7000</v>
      </c>
      <c r="O419" s="192">
        <v>7000</v>
      </c>
    </row>
    <row r="420" spans="1:15">
      <c r="A420" s="191" t="s">
        <v>1091</v>
      </c>
      <c r="B420" s="191" t="s">
        <v>423</v>
      </c>
      <c r="C420" s="192">
        <v>30000</v>
      </c>
      <c r="D420" s="192">
        <v>13000</v>
      </c>
      <c r="E420" s="210">
        <v>43000</v>
      </c>
      <c r="F420" s="210">
        <v>40139.949999999997</v>
      </c>
      <c r="G420" s="210">
        <v>40139.949999999997</v>
      </c>
      <c r="H420" s="210">
        <v>2860.05</v>
      </c>
      <c r="I420" s="210">
        <v>0</v>
      </c>
      <c r="J420" s="210">
        <v>0</v>
      </c>
      <c r="K420" s="192">
        <v>43000</v>
      </c>
      <c r="L420" s="192">
        <v>0</v>
      </c>
      <c r="M420" s="192">
        <v>0</v>
      </c>
      <c r="N420" s="192">
        <v>2860.05</v>
      </c>
      <c r="O420" s="192">
        <v>43000</v>
      </c>
    </row>
    <row r="421" spans="1:15">
      <c r="A421" s="191" t="s">
        <v>422</v>
      </c>
      <c r="B421" s="191" t="s">
        <v>421</v>
      </c>
      <c r="C421" s="192">
        <v>23000</v>
      </c>
      <c r="D421" s="192">
        <v>-2000</v>
      </c>
      <c r="E421" s="210">
        <v>21000</v>
      </c>
      <c r="F421" s="210">
        <v>0</v>
      </c>
      <c r="G421" s="210">
        <v>0</v>
      </c>
      <c r="H421" s="210">
        <v>21000</v>
      </c>
      <c r="I421" s="210">
        <v>0</v>
      </c>
      <c r="J421" s="210">
        <v>0</v>
      </c>
      <c r="K421" s="192">
        <v>21000</v>
      </c>
      <c r="L421" s="192">
        <v>0</v>
      </c>
      <c r="M421" s="192">
        <v>0</v>
      </c>
      <c r="N421" s="192">
        <v>21000</v>
      </c>
      <c r="O421" s="192">
        <v>21000</v>
      </c>
    </row>
    <row r="422" spans="1:15">
      <c r="A422" s="191" t="s">
        <v>420</v>
      </c>
      <c r="B422" s="191" t="s">
        <v>419</v>
      </c>
      <c r="C422" s="192">
        <v>50000</v>
      </c>
      <c r="D422" s="192">
        <v>-50000</v>
      </c>
      <c r="E422" s="210">
        <v>0</v>
      </c>
      <c r="F422" s="210">
        <v>0</v>
      </c>
      <c r="G422" s="210">
        <v>0</v>
      </c>
      <c r="H422" s="210">
        <v>0</v>
      </c>
      <c r="I422" s="210">
        <v>0</v>
      </c>
      <c r="J422" s="210">
        <v>0</v>
      </c>
      <c r="K422" s="192">
        <v>0</v>
      </c>
      <c r="L422" s="192">
        <v>0</v>
      </c>
      <c r="M422" s="192">
        <v>0</v>
      </c>
      <c r="N422" s="192">
        <v>0</v>
      </c>
      <c r="O422" s="192">
        <v>0</v>
      </c>
    </row>
    <row r="423" spans="1:15">
      <c r="A423" s="191" t="s">
        <v>418</v>
      </c>
      <c r="B423" s="191" t="s">
        <v>417</v>
      </c>
      <c r="C423" s="192">
        <v>21271.43</v>
      </c>
      <c r="D423" s="192">
        <v>-21271.43</v>
      </c>
      <c r="E423" s="210">
        <v>0</v>
      </c>
      <c r="F423" s="210">
        <v>0</v>
      </c>
      <c r="G423" s="210">
        <v>0</v>
      </c>
      <c r="H423" s="210">
        <v>0</v>
      </c>
      <c r="I423" s="210">
        <v>0</v>
      </c>
      <c r="J423" s="210">
        <v>0</v>
      </c>
      <c r="K423" s="192">
        <v>0</v>
      </c>
      <c r="L423" s="192">
        <v>0</v>
      </c>
      <c r="M423" s="192">
        <v>0</v>
      </c>
      <c r="N423" s="192">
        <v>0</v>
      </c>
      <c r="O423" s="192">
        <v>0</v>
      </c>
    </row>
    <row r="424" spans="1:15">
      <c r="A424" s="191" t="s">
        <v>160</v>
      </c>
      <c r="B424" s="191" t="s">
        <v>416</v>
      </c>
      <c r="C424" s="192">
        <v>18396.04</v>
      </c>
      <c r="D424" s="192">
        <v>0</v>
      </c>
      <c r="E424" s="210">
        <v>18396.04</v>
      </c>
      <c r="F424" s="210">
        <v>18396.04</v>
      </c>
      <c r="G424" s="210">
        <v>18396.04</v>
      </c>
      <c r="H424" s="210">
        <v>0</v>
      </c>
      <c r="I424" s="210">
        <v>0</v>
      </c>
      <c r="J424" s="210">
        <v>0</v>
      </c>
      <c r="K424" s="192">
        <v>18396.04</v>
      </c>
      <c r="L424" s="192">
        <v>0</v>
      </c>
      <c r="M424" s="192">
        <v>0</v>
      </c>
      <c r="N424" s="192">
        <v>0</v>
      </c>
      <c r="O424" s="192">
        <v>18396.04</v>
      </c>
    </row>
    <row r="425" spans="1:15">
      <c r="A425" s="191" t="s">
        <v>135</v>
      </c>
      <c r="B425" s="191" t="s">
        <v>415</v>
      </c>
      <c r="C425" s="192">
        <v>4975.3599999999997</v>
      </c>
      <c r="D425" s="192">
        <v>0</v>
      </c>
      <c r="E425" s="210">
        <v>4975.3599999999997</v>
      </c>
      <c r="F425" s="210">
        <v>4975.3599999999997</v>
      </c>
      <c r="G425" s="210">
        <v>4975.3599999999997</v>
      </c>
      <c r="H425" s="210">
        <v>0</v>
      </c>
      <c r="I425" s="210">
        <v>0</v>
      </c>
      <c r="J425" s="210">
        <v>0</v>
      </c>
      <c r="K425" s="192">
        <v>4975.3599999999997</v>
      </c>
      <c r="L425" s="192">
        <v>0</v>
      </c>
      <c r="M425" s="192">
        <v>0</v>
      </c>
      <c r="N425" s="192">
        <v>0</v>
      </c>
      <c r="O425" s="192">
        <v>4975.3599999999997</v>
      </c>
    </row>
    <row r="426" spans="1:15">
      <c r="A426" s="191" t="s">
        <v>162</v>
      </c>
      <c r="B426" s="191" t="s">
        <v>414</v>
      </c>
      <c r="C426" s="192">
        <v>40000</v>
      </c>
      <c r="D426" s="192">
        <v>23850</v>
      </c>
      <c r="E426" s="210">
        <v>63850</v>
      </c>
      <c r="F426" s="210">
        <v>57004.46</v>
      </c>
      <c r="G426" s="210">
        <v>57004.46</v>
      </c>
      <c r="H426" s="210">
        <v>6845.54</v>
      </c>
      <c r="I426" s="210">
        <v>27648.400000000001</v>
      </c>
      <c r="J426" s="210">
        <v>27648.400000000001</v>
      </c>
      <c r="K426" s="192">
        <v>36201.599999999999</v>
      </c>
      <c r="L426" s="192">
        <v>27164.55</v>
      </c>
      <c r="M426" s="192">
        <v>27164.55</v>
      </c>
      <c r="N426" s="192">
        <v>6845.54</v>
      </c>
      <c r="O426" s="192">
        <v>36201.599999999999</v>
      </c>
    </row>
    <row r="427" spans="1:15">
      <c r="A427" s="191" t="s">
        <v>413</v>
      </c>
      <c r="B427" s="191" t="s">
        <v>412</v>
      </c>
      <c r="C427" s="192">
        <v>35000</v>
      </c>
      <c r="D427" s="192">
        <v>15400</v>
      </c>
      <c r="E427" s="210">
        <v>50400</v>
      </c>
      <c r="F427" s="210">
        <v>50391.11</v>
      </c>
      <c r="G427" s="210">
        <v>50391.11</v>
      </c>
      <c r="H427" s="210">
        <v>8.89</v>
      </c>
      <c r="I427" s="210">
        <v>49146.13</v>
      </c>
      <c r="J427" s="210">
        <v>49146.13</v>
      </c>
      <c r="K427" s="192">
        <v>1253.8699999999999</v>
      </c>
      <c r="L427" s="192">
        <v>49146.13</v>
      </c>
      <c r="M427" s="192">
        <v>49146.13</v>
      </c>
      <c r="N427" s="192">
        <v>8.89</v>
      </c>
      <c r="O427" s="192">
        <v>1253.8699999999999</v>
      </c>
    </row>
    <row r="428" spans="1:15">
      <c r="A428" s="191" t="s">
        <v>411</v>
      </c>
      <c r="B428" s="191" t="s">
        <v>410</v>
      </c>
      <c r="C428" s="192">
        <v>15000</v>
      </c>
      <c r="D428" s="192">
        <v>5183.6099999999997</v>
      </c>
      <c r="E428" s="210">
        <v>20183.61</v>
      </c>
      <c r="F428" s="210">
        <v>18072.22</v>
      </c>
      <c r="G428" s="210">
        <v>18072.22</v>
      </c>
      <c r="H428" s="210">
        <v>2111.39</v>
      </c>
      <c r="I428" s="210">
        <v>18072.22</v>
      </c>
      <c r="J428" s="210">
        <v>18072.22</v>
      </c>
      <c r="K428" s="192">
        <v>2111.39</v>
      </c>
      <c r="L428" s="192">
        <v>18072.22</v>
      </c>
      <c r="M428" s="192">
        <v>18072.22</v>
      </c>
      <c r="N428" s="192">
        <v>2111.39</v>
      </c>
      <c r="O428" s="192">
        <v>2111.39</v>
      </c>
    </row>
    <row r="429" spans="1:15">
      <c r="A429" s="191" t="s">
        <v>409</v>
      </c>
      <c r="B429" s="191" t="s">
        <v>408</v>
      </c>
      <c r="C429" s="192">
        <v>10000</v>
      </c>
      <c r="D429" s="192">
        <v>-940</v>
      </c>
      <c r="E429" s="210">
        <v>9060</v>
      </c>
      <c r="F429" s="210">
        <v>6255.23</v>
      </c>
      <c r="G429" s="210">
        <v>6255.23</v>
      </c>
      <c r="H429" s="210">
        <v>2804.77</v>
      </c>
      <c r="I429" s="210">
        <v>6255.23</v>
      </c>
      <c r="J429" s="210">
        <v>6255.23</v>
      </c>
      <c r="K429" s="192">
        <v>2804.77</v>
      </c>
      <c r="L429" s="192">
        <v>6255.23</v>
      </c>
      <c r="M429" s="192">
        <v>6255.23</v>
      </c>
      <c r="N429" s="192">
        <v>2804.77</v>
      </c>
      <c r="O429" s="192">
        <v>2804.77</v>
      </c>
    </row>
    <row r="430" spans="1:15">
      <c r="A430" s="191" t="s">
        <v>407</v>
      </c>
      <c r="B430" s="191" t="s">
        <v>406</v>
      </c>
      <c r="C430" s="192">
        <v>10000</v>
      </c>
      <c r="D430" s="192">
        <v>14928.72</v>
      </c>
      <c r="E430" s="210">
        <v>24928.720000000001</v>
      </c>
      <c r="F430" s="210">
        <v>21591.93</v>
      </c>
      <c r="G430" s="210">
        <v>21591.93</v>
      </c>
      <c r="H430" s="210">
        <v>3336.79</v>
      </c>
      <c r="I430" s="210">
        <v>21591.93</v>
      </c>
      <c r="J430" s="210">
        <v>21591.93</v>
      </c>
      <c r="K430" s="192">
        <v>3336.79</v>
      </c>
      <c r="L430" s="192">
        <v>21512.53</v>
      </c>
      <c r="M430" s="192">
        <v>21512.53</v>
      </c>
      <c r="N430" s="192">
        <v>3336.79</v>
      </c>
      <c r="O430" s="192">
        <v>3336.79</v>
      </c>
    </row>
    <row r="431" spans="1:15">
      <c r="A431" s="191" t="s">
        <v>405</v>
      </c>
      <c r="B431" s="191" t="s">
        <v>404</v>
      </c>
      <c r="C431" s="192">
        <v>19500</v>
      </c>
      <c r="D431" s="192">
        <v>-5280</v>
      </c>
      <c r="E431" s="210">
        <v>14220</v>
      </c>
      <c r="F431" s="210">
        <v>14213.92</v>
      </c>
      <c r="G431" s="210">
        <v>14213.92</v>
      </c>
      <c r="H431" s="210">
        <v>6.08</v>
      </c>
      <c r="I431" s="210">
        <v>14213.92</v>
      </c>
      <c r="J431" s="210">
        <v>14213.92</v>
      </c>
      <c r="K431" s="192">
        <v>6.08</v>
      </c>
      <c r="L431" s="192">
        <v>14213.92</v>
      </c>
      <c r="M431" s="192">
        <v>14213.92</v>
      </c>
      <c r="N431" s="192">
        <v>6.08</v>
      </c>
      <c r="O431" s="192">
        <v>6.08</v>
      </c>
    </row>
    <row r="432" spans="1:15">
      <c r="A432" s="191" t="s">
        <v>403</v>
      </c>
      <c r="B432" s="191" t="s">
        <v>402</v>
      </c>
      <c r="C432" s="192">
        <v>45000</v>
      </c>
      <c r="D432" s="192">
        <v>0</v>
      </c>
      <c r="E432" s="210">
        <v>45000</v>
      </c>
      <c r="F432" s="210">
        <v>39922.879999999997</v>
      </c>
      <c r="G432" s="210">
        <v>39922.879999999997</v>
      </c>
      <c r="H432" s="210">
        <v>5077.12</v>
      </c>
      <c r="I432" s="210">
        <v>39922.879999999997</v>
      </c>
      <c r="J432" s="210">
        <v>39922.879999999997</v>
      </c>
      <c r="K432" s="192">
        <v>5077.12</v>
      </c>
      <c r="L432" s="192">
        <v>39922.879999999997</v>
      </c>
      <c r="M432" s="192">
        <v>39922.879999999997</v>
      </c>
      <c r="N432" s="192">
        <v>5077.12</v>
      </c>
      <c r="O432" s="192">
        <v>5077.12</v>
      </c>
    </row>
    <row r="433" spans="1:15">
      <c r="A433" s="191" t="s">
        <v>401</v>
      </c>
      <c r="B433" s="191" t="s">
        <v>400</v>
      </c>
      <c r="C433" s="192">
        <v>7000</v>
      </c>
      <c r="D433" s="192">
        <v>0</v>
      </c>
      <c r="E433" s="210">
        <v>7000</v>
      </c>
      <c r="F433" s="210">
        <v>0</v>
      </c>
      <c r="G433" s="210">
        <v>0</v>
      </c>
      <c r="H433" s="210">
        <v>7000</v>
      </c>
      <c r="I433" s="210">
        <v>0</v>
      </c>
      <c r="J433" s="210">
        <v>0</v>
      </c>
      <c r="K433" s="192">
        <v>7000</v>
      </c>
      <c r="L433" s="192">
        <v>0</v>
      </c>
      <c r="M433" s="192">
        <v>0</v>
      </c>
      <c r="N433" s="192">
        <v>7000</v>
      </c>
      <c r="O433" s="192">
        <v>7000</v>
      </c>
    </row>
    <row r="434" spans="1:15">
      <c r="A434" s="191" t="s">
        <v>399</v>
      </c>
      <c r="B434" s="191" t="s">
        <v>398</v>
      </c>
      <c r="C434" s="192">
        <v>7000</v>
      </c>
      <c r="D434" s="192">
        <v>0</v>
      </c>
      <c r="E434" s="210">
        <v>7000</v>
      </c>
      <c r="F434" s="210">
        <v>0</v>
      </c>
      <c r="G434" s="210">
        <v>0</v>
      </c>
      <c r="H434" s="210">
        <v>7000</v>
      </c>
      <c r="I434" s="210">
        <v>0</v>
      </c>
      <c r="J434" s="210">
        <v>0</v>
      </c>
      <c r="K434" s="192">
        <v>7000</v>
      </c>
      <c r="L434" s="192">
        <v>0</v>
      </c>
      <c r="M434" s="192">
        <v>0</v>
      </c>
      <c r="N434" s="192">
        <v>7000</v>
      </c>
      <c r="O434" s="192">
        <v>7000</v>
      </c>
    </row>
    <row r="435" spans="1:15">
      <c r="A435" s="191" t="s">
        <v>397</v>
      </c>
      <c r="B435" s="191" t="s">
        <v>396</v>
      </c>
      <c r="C435" s="192">
        <v>50000</v>
      </c>
      <c r="D435" s="192">
        <v>-50000</v>
      </c>
      <c r="E435" s="210">
        <v>0</v>
      </c>
      <c r="F435" s="210">
        <v>0</v>
      </c>
      <c r="G435" s="210">
        <v>0</v>
      </c>
      <c r="H435" s="210">
        <v>0</v>
      </c>
      <c r="I435" s="210">
        <v>0</v>
      </c>
      <c r="J435" s="210">
        <v>0</v>
      </c>
      <c r="K435" s="192">
        <v>0</v>
      </c>
      <c r="L435" s="192">
        <v>0</v>
      </c>
      <c r="M435" s="192">
        <v>0</v>
      </c>
      <c r="N435" s="192">
        <v>0</v>
      </c>
      <c r="O435" s="192">
        <v>0</v>
      </c>
    </row>
    <row r="436" spans="1:15">
      <c r="A436" s="191" t="s">
        <v>395</v>
      </c>
      <c r="B436" s="191" t="s">
        <v>394</v>
      </c>
      <c r="C436" s="192">
        <v>80000</v>
      </c>
      <c r="D436" s="192">
        <v>-79914.429999999993</v>
      </c>
      <c r="E436" s="210">
        <v>85.57</v>
      </c>
      <c r="F436" s="210">
        <v>0</v>
      </c>
      <c r="G436" s="210">
        <v>0</v>
      </c>
      <c r="H436" s="210">
        <v>85.57</v>
      </c>
      <c r="I436" s="210">
        <v>0</v>
      </c>
      <c r="J436" s="210">
        <v>0</v>
      </c>
      <c r="K436" s="192">
        <v>85.57</v>
      </c>
      <c r="L436" s="192">
        <v>0</v>
      </c>
      <c r="M436" s="192">
        <v>0</v>
      </c>
      <c r="N436" s="192">
        <v>85.57</v>
      </c>
      <c r="O436" s="192">
        <v>85.57</v>
      </c>
    </row>
    <row r="437" spans="1:15">
      <c r="A437" s="191" t="s">
        <v>393</v>
      </c>
      <c r="B437" s="191" t="s">
        <v>392</v>
      </c>
      <c r="C437" s="192">
        <v>30000</v>
      </c>
      <c r="D437" s="192">
        <v>0</v>
      </c>
      <c r="E437" s="210">
        <v>30000</v>
      </c>
      <c r="F437" s="210">
        <v>0</v>
      </c>
      <c r="G437" s="210">
        <v>0</v>
      </c>
      <c r="H437" s="210">
        <v>30000</v>
      </c>
      <c r="I437" s="210">
        <v>0</v>
      </c>
      <c r="J437" s="210">
        <v>0</v>
      </c>
      <c r="K437" s="192">
        <v>30000</v>
      </c>
      <c r="L437" s="192">
        <v>0</v>
      </c>
      <c r="M437" s="192">
        <v>0</v>
      </c>
      <c r="N437" s="192">
        <v>30000</v>
      </c>
      <c r="O437" s="192">
        <v>30000</v>
      </c>
    </row>
    <row r="438" spans="1:15">
      <c r="A438" s="191" t="s">
        <v>128</v>
      </c>
      <c r="B438" s="191" t="s">
        <v>391</v>
      </c>
      <c r="C438" s="192">
        <v>520.78</v>
      </c>
      <c r="D438" s="192">
        <v>0</v>
      </c>
      <c r="E438" s="210">
        <v>520.78</v>
      </c>
      <c r="F438" s="210">
        <v>520.78</v>
      </c>
      <c r="G438" s="210">
        <v>520.78</v>
      </c>
      <c r="H438" s="210">
        <v>0</v>
      </c>
      <c r="I438" s="210">
        <v>0</v>
      </c>
      <c r="J438" s="210">
        <v>0</v>
      </c>
      <c r="K438" s="192">
        <v>520.78</v>
      </c>
      <c r="L438" s="192">
        <v>0</v>
      </c>
      <c r="M438" s="192">
        <v>0</v>
      </c>
      <c r="N438" s="192">
        <v>0</v>
      </c>
      <c r="O438" s="192">
        <v>520.78</v>
      </c>
    </row>
    <row r="439" spans="1:15">
      <c r="A439" s="191" t="s">
        <v>1092</v>
      </c>
      <c r="B439" s="191" t="s">
        <v>1093</v>
      </c>
      <c r="C439" s="192">
        <v>0</v>
      </c>
      <c r="D439" s="192">
        <v>0</v>
      </c>
      <c r="E439" s="210">
        <v>0</v>
      </c>
      <c r="F439" s="210">
        <v>0</v>
      </c>
      <c r="G439" s="210">
        <v>0</v>
      </c>
      <c r="H439" s="210">
        <v>0</v>
      </c>
      <c r="I439" s="210">
        <v>0</v>
      </c>
      <c r="J439" s="210">
        <v>0</v>
      </c>
      <c r="K439" s="192">
        <v>0</v>
      </c>
      <c r="L439" s="192">
        <v>0</v>
      </c>
      <c r="M439" s="192">
        <v>0</v>
      </c>
      <c r="N439" s="192">
        <v>0</v>
      </c>
      <c r="O439" s="192">
        <v>0</v>
      </c>
    </row>
    <row r="440" spans="1:15">
      <c r="A440" s="191" t="s">
        <v>122</v>
      </c>
      <c r="B440" s="191" t="s">
        <v>390</v>
      </c>
      <c r="C440" s="192">
        <v>638.74</v>
      </c>
      <c r="D440" s="192">
        <v>0</v>
      </c>
      <c r="E440" s="210">
        <v>638.74</v>
      </c>
      <c r="F440" s="210">
        <v>638.74</v>
      </c>
      <c r="G440" s="210">
        <v>638.74</v>
      </c>
      <c r="H440" s="210">
        <v>0</v>
      </c>
      <c r="I440" s="210">
        <v>0</v>
      </c>
      <c r="J440" s="210">
        <v>0</v>
      </c>
      <c r="K440" s="192">
        <v>638.74</v>
      </c>
      <c r="L440" s="192">
        <v>0</v>
      </c>
      <c r="M440" s="192">
        <v>0</v>
      </c>
      <c r="N440" s="192">
        <v>0</v>
      </c>
      <c r="O440" s="192">
        <v>638.74</v>
      </c>
    </row>
    <row r="441" spans="1:15">
      <c r="A441" s="191" t="s">
        <v>127</v>
      </c>
      <c r="B441" s="191" t="s">
        <v>389</v>
      </c>
      <c r="C441" s="192">
        <v>8422.67</v>
      </c>
      <c r="D441" s="192">
        <v>0</v>
      </c>
      <c r="E441" s="210">
        <v>8422.67</v>
      </c>
      <c r="F441" s="210">
        <v>8422.67</v>
      </c>
      <c r="G441" s="210">
        <v>8422.67</v>
      </c>
      <c r="H441" s="210">
        <v>0</v>
      </c>
      <c r="I441" s="210">
        <v>0</v>
      </c>
      <c r="J441" s="210">
        <v>0</v>
      </c>
      <c r="K441" s="192">
        <v>8422.67</v>
      </c>
      <c r="L441" s="192">
        <v>0</v>
      </c>
      <c r="M441" s="192">
        <v>0</v>
      </c>
      <c r="N441" s="192">
        <v>0</v>
      </c>
      <c r="O441" s="192">
        <v>8422.67</v>
      </c>
    </row>
    <row r="442" spans="1:15">
      <c r="A442" s="191" t="s">
        <v>123</v>
      </c>
      <c r="B442" s="191" t="s">
        <v>388</v>
      </c>
      <c r="C442" s="192">
        <v>14702.97</v>
      </c>
      <c r="D442" s="192">
        <v>0</v>
      </c>
      <c r="E442" s="210">
        <v>14702.97</v>
      </c>
      <c r="F442" s="210">
        <v>14702.97</v>
      </c>
      <c r="G442" s="210">
        <v>14702.97</v>
      </c>
      <c r="H442" s="210">
        <v>0</v>
      </c>
      <c r="I442" s="210">
        <v>0</v>
      </c>
      <c r="J442" s="210">
        <v>0</v>
      </c>
      <c r="K442" s="192">
        <v>14702.97</v>
      </c>
      <c r="L442" s="192">
        <v>0</v>
      </c>
      <c r="M442" s="192">
        <v>0</v>
      </c>
      <c r="N442" s="192">
        <v>0</v>
      </c>
      <c r="O442" s="192">
        <v>14702.97</v>
      </c>
    </row>
    <row r="443" spans="1:15">
      <c r="A443" s="191" t="s">
        <v>131</v>
      </c>
      <c r="B443" s="191" t="s">
        <v>387</v>
      </c>
      <c r="C443" s="192">
        <v>14000</v>
      </c>
      <c r="D443" s="192">
        <v>0</v>
      </c>
      <c r="E443" s="210">
        <v>14000</v>
      </c>
      <c r="F443" s="210">
        <v>14000</v>
      </c>
      <c r="G443" s="210">
        <v>14000</v>
      </c>
      <c r="H443" s="210">
        <v>0</v>
      </c>
      <c r="I443" s="210">
        <v>0</v>
      </c>
      <c r="J443" s="210">
        <v>0</v>
      </c>
      <c r="K443" s="192">
        <v>14000</v>
      </c>
      <c r="L443" s="192">
        <v>0</v>
      </c>
      <c r="M443" s="192">
        <v>0</v>
      </c>
      <c r="N443" s="192">
        <v>0</v>
      </c>
      <c r="O443" s="192">
        <v>14000</v>
      </c>
    </row>
    <row r="444" spans="1:15">
      <c r="A444" s="191" t="s">
        <v>1094</v>
      </c>
      <c r="B444" s="191" t="s">
        <v>1095</v>
      </c>
      <c r="C444" s="192">
        <v>0</v>
      </c>
      <c r="D444" s="192">
        <v>0</v>
      </c>
      <c r="E444" s="210">
        <v>0</v>
      </c>
      <c r="F444" s="210">
        <v>0</v>
      </c>
      <c r="G444" s="210">
        <v>0</v>
      </c>
      <c r="H444" s="210">
        <v>0</v>
      </c>
      <c r="I444" s="210">
        <v>0</v>
      </c>
      <c r="J444" s="210">
        <v>0</v>
      </c>
      <c r="K444" s="192">
        <v>0</v>
      </c>
      <c r="L444" s="192">
        <v>0</v>
      </c>
      <c r="M444" s="192">
        <v>0</v>
      </c>
      <c r="N444" s="192">
        <v>0</v>
      </c>
      <c r="O444" s="192">
        <v>0</v>
      </c>
    </row>
    <row r="445" spans="1:15">
      <c r="A445" s="191" t="s">
        <v>152</v>
      </c>
      <c r="B445" s="191" t="s">
        <v>386</v>
      </c>
      <c r="C445" s="192">
        <v>27647.73</v>
      </c>
      <c r="D445" s="192">
        <v>0</v>
      </c>
      <c r="E445" s="210">
        <v>27647.73</v>
      </c>
      <c r="F445" s="210">
        <v>24259.19</v>
      </c>
      <c r="G445" s="210">
        <v>24259.19</v>
      </c>
      <c r="H445" s="210">
        <v>3388.54</v>
      </c>
      <c r="I445" s="210">
        <v>6276.02</v>
      </c>
      <c r="J445" s="210">
        <v>6276.02</v>
      </c>
      <c r="K445" s="192">
        <v>21371.71</v>
      </c>
      <c r="L445" s="192">
        <v>6134.52</v>
      </c>
      <c r="M445" s="192">
        <v>6134.52</v>
      </c>
      <c r="N445" s="192">
        <v>3388.54</v>
      </c>
      <c r="O445" s="192">
        <v>21371.71</v>
      </c>
    </row>
    <row r="446" spans="1:15">
      <c r="A446" s="191" t="s">
        <v>114</v>
      </c>
      <c r="B446" s="191" t="s">
        <v>385</v>
      </c>
      <c r="C446" s="192">
        <v>205000</v>
      </c>
      <c r="D446" s="192">
        <v>35000</v>
      </c>
      <c r="E446" s="210">
        <v>240000</v>
      </c>
      <c r="F446" s="210">
        <v>193312.07</v>
      </c>
      <c r="G446" s="210">
        <v>193312.07</v>
      </c>
      <c r="H446" s="210">
        <v>46687.93</v>
      </c>
      <c r="I446" s="210">
        <v>182937.38</v>
      </c>
      <c r="J446" s="210">
        <v>182937.38</v>
      </c>
      <c r="K446" s="192">
        <v>57062.62</v>
      </c>
      <c r="L446" s="192">
        <v>182937.38</v>
      </c>
      <c r="M446" s="192">
        <v>182937.38</v>
      </c>
      <c r="N446" s="192">
        <v>46687.93</v>
      </c>
      <c r="O446" s="192">
        <v>57062.62</v>
      </c>
    </row>
    <row r="447" spans="1:15">
      <c r="A447" s="191" t="s">
        <v>115</v>
      </c>
      <c r="B447" s="191" t="s">
        <v>384</v>
      </c>
      <c r="C447" s="192">
        <v>80000</v>
      </c>
      <c r="D447" s="192">
        <v>-80000</v>
      </c>
      <c r="E447" s="210">
        <v>0</v>
      </c>
      <c r="F447" s="210">
        <v>0</v>
      </c>
      <c r="G447" s="210">
        <v>0</v>
      </c>
      <c r="H447" s="210">
        <v>0</v>
      </c>
      <c r="I447" s="210">
        <v>0</v>
      </c>
      <c r="J447" s="210">
        <v>0</v>
      </c>
      <c r="K447" s="192">
        <v>0</v>
      </c>
      <c r="L447" s="192">
        <v>0</v>
      </c>
      <c r="M447" s="192">
        <v>0</v>
      </c>
      <c r="N447" s="192">
        <v>0</v>
      </c>
      <c r="O447" s="192">
        <v>0</v>
      </c>
    </row>
    <row r="448" spans="1:15">
      <c r="A448" s="191" t="s">
        <v>116</v>
      </c>
      <c r="B448" s="191" t="s">
        <v>383</v>
      </c>
      <c r="C448" s="192">
        <v>7000</v>
      </c>
      <c r="D448" s="192">
        <v>-7000</v>
      </c>
      <c r="E448" s="210">
        <v>0</v>
      </c>
      <c r="F448" s="210">
        <v>0</v>
      </c>
      <c r="G448" s="210">
        <v>0</v>
      </c>
      <c r="H448" s="210">
        <v>0</v>
      </c>
      <c r="I448" s="210">
        <v>0</v>
      </c>
      <c r="J448" s="210">
        <v>0</v>
      </c>
      <c r="K448" s="192">
        <v>0</v>
      </c>
      <c r="L448" s="192">
        <v>0</v>
      </c>
      <c r="M448" s="192">
        <v>0</v>
      </c>
      <c r="N448" s="192">
        <v>0</v>
      </c>
      <c r="O448" s="192">
        <v>0</v>
      </c>
    </row>
    <row r="449" spans="1:15">
      <c r="A449" s="191" t="s">
        <v>118</v>
      </c>
      <c r="B449" s="191" t="s">
        <v>382</v>
      </c>
      <c r="C449" s="192">
        <v>921.44</v>
      </c>
      <c r="D449" s="192">
        <v>0</v>
      </c>
      <c r="E449" s="210">
        <v>921.44</v>
      </c>
      <c r="F449" s="210">
        <v>0</v>
      </c>
      <c r="G449" s="210">
        <v>0</v>
      </c>
      <c r="H449" s="210">
        <v>921.44</v>
      </c>
      <c r="I449" s="210">
        <v>0</v>
      </c>
      <c r="J449" s="210">
        <v>0</v>
      </c>
      <c r="K449" s="192">
        <v>921.44</v>
      </c>
      <c r="L449" s="192">
        <v>0</v>
      </c>
      <c r="M449" s="192">
        <v>0</v>
      </c>
      <c r="N449" s="192">
        <v>921.44</v>
      </c>
      <c r="O449" s="192">
        <v>921.44</v>
      </c>
    </row>
    <row r="450" spans="1:15">
      <c r="A450" s="191" t="s">
        <v>121</v>
      </c>
      <c r="B450" s="191" t="s">
        <v>381</v>
      </c>
      <c r="C450" s="192">
        <v>6000</v>
      </c>
      <c r="D450" s="192">
        <v>-5650</v>
      </c>
      <c r="E450" s="210">
        <v>350</v>
      </c>
      <c r="F450" s="210">
        <v>0</v>
      </c>
      <c r="G450" s="210">
        <v>0</v>
      </c>
      <c r="H450" s="210">
        <v>350</v>
      </c>
      <c r="I450" s="210">
        <v>0</v>
      </c>
      <c r="J450" s="210">
        <v>0</v>
      </c>
      <c r="K450" s="192">
        <v>350</v>
      </c>
      <c r="L450" s="192">
        <v>0</v>
      </c>
      <c r="M450" s="192">
        <v>0</v>
      </c>
      <c r="N450" s="192">
        <v>350</v>
      </c>
      <c r="O450" s="192">
        <v>350</v>
      </c>
    </row>
    <row r="451" spans="1:15">
      <c r="A451" s="191" t="s">
        <v>380</v>
      </c>
      <c r="B451" s="191" t="s">
        <v>379</v>
      </c>
      <c r="C451" s="192">
        <v>8000</v>
      </c>
      <c r="D451" s="192">
        <v>-815.17</v>
      </c>
      <c r="E451" s="210">
        <v>7184.83</v>
      </c>
      <c r="F451" s="210">
        <v>7184.83</v>
      </c>
      <c r="G451" s="210">
        <v>7184.83</v>
      </c>
      <c r="H451" s="210">
        <v>0</v>
      </c>
      <c r="I451" s="210">
        <v>7184.83</v>
      </c>
      <c r="J451" s="210">
        <v>7184.83</v>
      </c>
      <c r="K451" s="192">
        <v>0</v>
      </c>
      <c r="L451" s="192">
        <v>7184.83</v>
      </c>
      <c r="M451" s="192">
        <v>7184.83</v>
      </c>
      <c r="N451" s="192">
        <v>0</v>
      </c>
      <c r="O451" s="192">
        <v>0</v>
      </c>
    </row>
    <row r="452" spans="1:15">
      <c r="A452" s="191" t="s">
        <v>378</v>
      </c>
      <c r="B452" s="191" t="s">
        <v>377</v>
      </c>
      <c r="C452" s="192">
        <v>35000</v>
      </c>
      <c r="D452" s="192">
        <v>30000</v>
      </c>
      <c r="E452" s="210">
        <v>65000</v>
      </c>
      <c r="F452" s="210">
        <v>0</v>
      </c>
      <c r="G452" s="210">
        <v>0</v>
      </c>
      <c r="H452" s="210">
        <v>65000</v>
      </c>
      <c r="I452" s="210">
        <v>0</v>
      </c>
      <c r="J452" s="210">
        <v>0</v>
      </c>
      <c r="K452" s="192">
        <v>65000</v>
      </c>
      <c r="L452" s="192">
        <v>0</v>
      </c>
      <c r="M452" s="192">
        <v>0</v>
      </c>
      <c r="N452" s="192">
        <v>65000</v>
      </c>
      <c r="O452" s="192">
        <v>65000</v>
      </c>
    </row>
    <row r="453" spans="1:15">
      <c r="A453" s="191" t="s">
        <v>376</v>
      </c>
      <c r="B453" s="191" t="s">
        <v>375</v>
      </c>
      <c r="C453" s="192">
        <v>8000</v>
      </c>
      <c r="D453" s="192">
        <v>8000</v>
      </c>
      <c r="E453" s="210">
        <v>16000</v>
      </c>
      <c r="F453" s="210">
        <v>0</v>
      </c>
      <c r="G453" s="210">
        <v>0</v>
      </c>
      <c r="H453" s="210">
        <v>16000</v>
      </c>
      <c r="I453" s="210">
        <v>0</v>
      </c>
      <c r="J453" s="210">
        <v>0</v>
      </c>
      <c r="K453" s="192">
        <v>16000</v>
      </c>
      <c r="L453" s="192">
        <v>0</v>
      </c>
      <c r="M453" s="192">
        <v>0</v>
      </c>
      <c r="N453" s="192">
        <v>16000</v>
      </c>
      <c r="O453" s="192">
        <v>16000</v>
      </c>
    </row>
    <row r="454" spans="1:15">
      <c r="A454" s="191" t="s">
        <v>374</v>
      </c>
      <c r="B454" s="191" t="s">
        <v>373</v>
      </c>
      <c r="C454" s="192">
        <v>8000</v>
      </c>
      <c r="D454" s="192">
        <v>-820.84</v>
      </c>
      <c r="E454" s="210">
        <v>7179.16</v>
      </c>
      <c r="F454" s="210">
        <v>7179.16</v>
      </c>
      <c r="G454" s="210">
        <v>7179.16</v>
      </c>
      <c r="H454" s="210">
        <v>0</v>
      </c>
      <c r="I454" s="210">
        <v>7179.16</v>
      </c>
      <c r="J454" s="210">
        <v>7179.16</v>
      </c>
      <c r="K454" s="192">
        <v>0</v>
      </c>
      <c r="L454" s="192">
        <v>7179.16</v>
      </c>
      <c r="M454" s="192">
        <v>7179.16</v>
      </c>
      <c r="N454" s="192">
        <v>0</v>
      </c>
      <c r="O454" s="192">
        <v>0</v>
      </c>
    </row>
    <row r="455" spans="1:15">
      <c r="A455" s="191" t="s">
        <v>372</v>
      </c>
      <c r="B455" s="191" t="s">
        <v>371</v>
      </c>
      <c r="C455" s="192">
        <v>8000</v>
      </c>
      <c r="D455" s="192">
        <v>-8000</v>
      </c>
      <c r="E455" s="210">
        <v>0</v>
      </c>
      <c r="F455" s="210">
        <v>0</v>
      </c>
      <c r="G455" s="210">
        <v>0</v>
      </c>
      <c r="H455" s="210">
        <v>0</v>
      </c>
      <c r="I455" s="210">
        <v>0</v>
      </c>
      <c r="J455" s="210">
        <v>0</v>
      </c>
      <c r="K455" s="192">
        <v>0</v>
      </c>
      <c r="L455" s="192">
        <v>0</v>
      </c>
      <c r="M455" s="192">
        <v>0</v>
      </c>
      <c r="N455" s="192">
        <v>0</v>
      </c>
      <c r="O455" s="192">
        <v>0</v>
      </c>
    </row>
    <row r="456" spans="1:15">
      <c r="A456" s="191" t="s">
        <v>370</v>
      </c>
      <c r="B456" s="191" t="s">
        <v>369</v>
      </c>
      <c r="C456" s="192">
        <v>8000</v>
      </c>
      <c r="D456" s="192">
        <v>-1189.0899999999999</v>
      </c>
      <c r="E456" s="210">
        <v>6810.91</v>
      </c>
      <c r="F456" s="210">
        <v>6810.91</v>
      </c>
      <c r="G456" s="210">
        <v>6810.91</v>
      </c>
      <c r="H456" s="210">
        <v>0</v>
      </c>
      <c r="I456" s="210">
        <v>6810.91</v>
      </c>
      <c r="J456" s="210">
        <v>6810.91</v>
      </c>
      <c r="K456" s="192">
        <v>0</v>
      </c>
      <c r="L456" s="192">
        <v>6810.91</v>
      </c>
      <c r="M456" s="192">
        <v>6810.91</v>
      </c>
      <c r="N456" s="192">
        <v>0</v>
      </c>
      <c r="O456" s="192">
        <v>0</v>
      </c>
    </row>
    <row r="457" spans="1:15">
      <c r="A457" s="191" t="s">
        <v>368</v>
      </c>
      <c r="B457" s="191" t="s">
        <v>367</v>
      </c>
      <c r="C457" s="192">
        <v>8000</v>
      </c>
      <c r="D457" s="192">
        <v>0</v>
      </c>
      <c r="E457" s="210">
        <v>8000</v>
      </c>
      <c r="F457" s="210">
        <v>6251.89</v>
      </c>
      <c r="G457" s="210">
        <v>6251.89</v>
      </c>
      <c r="H457" s="210">
        <v>1748.11</v>
      </c>
      <c r="I457" s="210">
        <v>6251.89</v>
      </c>
      <c r="J457" s="210">
        <v>6251.89</v>
      </c>
      <c r="K457" s="192">
        <v>1748.11</v>
      </c>
      <c r="L457" s="192">
        <v>6251.89</v>
      </c>
      <c r="M457" s="192">
        <v>6251.89</v>
      </c>
      <c r="N457" s="192">
        <v>1748.11</v>
      </c>
      <c r="O457" s="192">
        <v>1748.11</v>
      </c>
    </row>
    <row r="458" spans="1:15">
      <c r="A458" s="191" t="s">
        <v>366</v>
      </c>
      <c r="B458" s="191" t="s">
        <v>365</v>
      </c>
      <c r="C458" s="192">
        <v>50400</v>
      </c>
      <c r="D458" s="192">
        <v>20656.080000000002</v>
      </c>
      <c r="E458" s="210">
        <v>71056.08</v>
      </c>
      <c r="F458" s="210">
        <v>71056.08</v>
      </c>
      <c r="G458" s="210">
        <v>71056.08</v>
      </c>
      <c r="H458" s="210">
        <v>0</v>
      </c>
      <c r="I458" s="210">
        <v>71056.08</v>
      </c>
      <c r="J458" s="210">
        <v>71056.08</v>
      </c>
      <c r="K458" s="192">
        <v>0</v>
      </c>
      <c r="L458" s="192">
        <v>71056.08</v>
      </c>
      <c r="M458" s="192">
        <v>71056.08</v>
      </c>
      <c r="N458" s="192">
        <v>0</v>
      </c>
      <c r="O458" s="192">
        <v>0</v>
      </c>
    </row>
    <row r="459" spans="1:15">
      <c r="A459" s="191" t="s">
        <v>364</v>
      </c>
      <c r="B459" s="191" t="s">
        <v>363</v>
      </c>
      <c r="C459" s="192">
        <v>8000</v>
      </c>
      <c r="D459" s="192">
        <v>-8000</v>
      </c>
      <c r="E459" s="210">
        <v>0</v>
      </c>
      <c r="F459" s="210">
        <v>0</v>
      </c>
      <c r="G459" s="210">
        <v>0</v>
      </c>
      <c r="H459" s="210">
        <v>0</v>
      </c>
      <c r="I459" s="210">
        <v>0</v>
      </c>
      <c r="J459" s="210">
        <v>0</v>
      </c>
      <c r="K459" s="192">
        <v>0</v>
      </c>
      <c r="L459" s="192">
        <v>0</v>
      </c>
      <c r="M459" s="192">
        <v>0</v>
      </c>
      <c r="N459" s="192">
        <v>0</v>
      </c>
      <c r="O459" s="192">
        <v>0</v>
      </c>
    </row>
    <row r="460" spans="1:15">
      <c r="A460" s="191" t="s">
        <v>1096</v>
      </c>
      <c r="B460" s="191" t="s">
        <v>1097</v>
      </c>
      <c r="C460" s="192">
        <v>0</v>
      </c>
      <c r="D460" s="192">
        <v>8000</v>
      </c>
      <c r="E460" s="210">
        <v>8000</v>
      </c>
      <c r="F460" s="210">
        <v>6415.74</v>
      </c>
      <c r="G460" s="210">
        <v>6415.74</v>
      </c>
      <c r="H460" s="210">
        <v>1584.26</v>
      </c>
      <c r="I460" s="210">
        <v>6415.74</v>
      </c>
      <c r="J460" s="210">
        <v>6415.74</v>
      </c>
      <c r="K460" s="192">
        <v>1584.26</v>
      </c>
      <c r="L460" s="192">
        <v>6415.74</v>
      </c>
      <c r="M460" s="192">
        <v>6415.74</v>
      </c>
      <c r="N460" s="192">
        <v>1584.26</v>
      </c>
      <c r="O460" s="192">
        <v>1584.26</v>
      </c>
    </row>
    <row r="461" spans="1:15">
      <c r="A461" s="191" t="s">
        <v>1098</v>
      </c>
      <c r="B461" s="191" t="s">
        <v>1099</v>
      </c>
      <c r="C461" s="192">
        <v>0</v>
      </c>
      <c r="D461" s="192">
        <v>30000</v>
      </c>
      <c r="E461" s="210">
        <v>30000</v>
      </c>
      <c r="F461" s="210">
        <v>0</v>
      </c>
      <c r="G461" s="210">
        <v>0</v>
      </c>
      <c r="H461" s="210">
        <v>30000</v>
      </c>
      <c r="I461" s="210">
        <v>0</v>
      </c>
      <c r="J461" s="210">
        <v>0</v>
      </c>
      <c r="K461" s="192">
        <v>30000</v>
      </c>
      <c r="L461" s="192">
        <v>0</v>
      </c>
      <c r="M461" s="192">
        <v>0</v>
      </c>
      <c r="N461" s="192">
        <v>30000</v>
      </c>
      <c r="O461" s="192">
        <v>30000</v>
      </c>
    </row>
    <row r="462" spans="1:15">
      <c r="A462" s="199">
        <v>7504</v>
      </c>
      <c r="B462" s="199" t="s">
        <v>1100</v>
      </c>
      <c r="C462" s="200">
        <v>152</v>
      </c>
      <c r="D462" s="200">
        <v>43900</v>
      </c>
      <c r="E462" s="200">
        <v>44052</v>
      </c>
      <c r="F462" s="200">
        <v>152</v>
      </c>
      <c r="G462" s="200">
        <v>152</v>
      </c>
      <c r="H462" s="200">
        <v>43900</v>
      </c>
      <c r="I462" s="200">
        <v>0</v>
      </c>
      <c r="J462" s="200">
        <v>0</v>
      </c>
      <c r="K462" s="192">
        <v>44052</v>
      </c>
      <c r="L462" s="192">
        <v>0</v>
      </c>
      <c r="M462" s="192">
        <v>0</v>
      </c>
      <c r="N462" s="192">
        <v>43900</v>
      </c>
      <c r="O462" s="192">
        <v>44052</v>
      </c>
    </row>
    <row r="463" spans="1:15">
      <c r="A463" s="191" t="s">
        <v>165</v>
      </c>
      <c r="B463" s="191" t="s">
        <v>362</v>
      </c>
      <c r="C463" s="192">
        <v>152</v>
      </c>
      <c r="D463" s="192">
        <v>20000</v>
      </c>
      <c r="E463" s="210">
        <v>20152</v>
      </c>
      <c r="F463" s="210">
        <v>152</v>
      </c>
      <c r="G463" s="210">
        <v>152</v>
      </c>
      <c r="H463" s="210">
        <v>20000</v>
      </c>
      <c r="I463" s="210">
        <v>0</v>
      </c>
      <c r="J463" s="210">
        <v>0</v>
      </c>
      <c r="K463" s="192">
        <v>20152</v>
      </c>
      <c r="L463" s="192">
        <v>0</v>
      </c>
      <c r="M463" s="192">
        <v>0</v>
      </c>
      <c r="N463" s="192">
        <v>20000</v>
      </c>
      <c r="O463" s="192">
        <v>20152</v>
      </c>
    </row>
    <row r="464" spans="1:15">
      <c r="A464" s="191" t="s">
        <v>1101</v>
      </c>
      <c r="B464" s="191" t="s">
        <v>1102</v>
      </c>
      <c r="C464" s="192">
        <v>0</v>
      </c>
      <c r="D464" s="192">
        <v>23900</v>
      </c>
      <c r="E464" s="210">
        <v>23900</v>
      </c>
      <c r="F464" s="210">
        <v>0</v>
      </c>
      <c r="G464" s="210">
        <v>0</v>
      </c>
      <c r="H464" s="210">
        <v>23900</v>
      </c>
      <c r="I464" s="210">
        <v>0</v>
      </c>
      <c r="J464" s="210">
        <v>0</v>
      </c>
      <c r="K464" s="192">
        <v>23900</v>
      </c>
      <c r="L464" s="192">
        <v>0</v>
      </c>
      <c r="M464" s="192">
        <v>0</v>
      </c>
      <c r="N464" s="192">
        <v>23900</v>
      </c>
      <c r="O464" s="192">
        <v>23900</v>
      </c>
    </row>
    <row r="465" spans="1:15">
      <c r="A465" s="199">
        <v>7505</v>
      </c>
      <c r="B465" s="199" t="s">
        <v>1079</v>
      </c>
      <c r="C465" s="200">
        <v>453814.93</v>
      </c>
      <c r="D465" s="200">
        <v>184127.55</v>
      </c>
      <c r="E465" s="200">
        <v>637942.48</v>
      </c>
      <c r="F465" s="200">
        <v>450292</v>
      </c>
      <c r="G465" s="200">
        <v>450292</v>
      </c>
      <c r="H465" s="200">
        <v>187650.48</v>
      </c>
      <c r="I465" s="200">
        <v>345692.02</v>
      </c>
      <c r="J465" s="200">
        <v>345692.02</v>
      </c>
      <c r="K465" s="192">
        <v>292250.46000000002</v>
      </c>
      <c r="L465" s="192">
        <v>342697.04</v>
      </c>
      <c r="M465" s="192">
        <v>342697.04</v>
      </c>
      <c r="N465" s="192">
        <v>187650.48</v>
      </c>
      <c r="O465" s="192">
        <v>292250.46000000002</v>
      </c>
    </row>
    <row r="466" spans="1:15">
      <c r="A466" s="191" t="s">
        <v>132</v>
      </c>
      <c r="B466" s="191" t="s">
        <v>361</v>
      </c>
      <c r="C466" s="192">
        <v>80</v>
      </c>
      <c r="D466" s="192">
        <v>-80</v>
      </c>
      <c r="E466" s="210">
        <v>0</v>
      </c>
      <c r="F466" s="210">
        <v>0</v>
      </c>
      <c r="G466" s="210">
        <v>0</v>
      </c>
      <c r="H466" s="210">
        <v>0</v>
      </c>
      <c r="I466" s="210">
        <v>0</v>
      </c>
      <c r="J466" s="210">
        <v>0</v>
      </c>
      <c r="K466" s="192">
        <v>0</v>
      </c>
      <c r="L466" s="192">
        <v>0</v>
      </c>
      <c r="M466" s="192">
        <v>0</v>
      </c>
      <c r="N466" s="192">
        <v>0</v>
      </c>
      <c r="O466" s="192">
        <v>0</v>
      </c>
    </row>
    <row r="467" spans="1:15">
      <c r="A467" s="191" t="s">
        <v>360</v>
      </c>
      <c r="B467" s="191" t="s">
        <v>359</v>
      </c>
      <c r="C467" s="192">
        <v>8000</v>
      </c>
      <c r="D467" s="192">
        <v>-2954.27</v>
      </c>
      <c r="E467" s="210">
        <v>5045.7299999999996</v>
      </c>
      <c r="F467" s="210">
        <v>4503.78</v>
      </c>
      <c r="G467" s="210">
        <v>4503.78</v>
      </c>
      <c r="H467" s="210">
        <v>541.95000000000005</v>
      </c>
      <c r="I467" s="210">
        <v>4503.78</v>
      </c>
      <c r="J467" s="210">
        <v>4503.78</v>
      </c>
      <c r="K467" s="192">
        <v>541.95000000000005</v>
      </c>
      <c r="L467" s="192">
        <v>4503.78</v>
      </c>
      <c r="M467" s="192">
        <v>4503.78</v>
      </c>
      <c r="N467" s="192">
        <v>541.95000000000005</v>
      </c>
      <c r="O467" s="192">
        <v>541.95000000000005</v>
      </c>
    </row>
    <row r="468" spans="1:15">
      <c r="A468" s="191" t="s">
        <v>358</v>
      </c>
      <c r="B468" s="191" t="s">
        <v>357</v>
      </c>
      <c r="C468" s="192">
        <v>8000</v>
      </c>
      <c r="D468" s="192">
        <v>-980.69</v>
      </c>
      <c r="E468" s="210">
        <v>7019.31</v>
      </c>
      <c r="F468" s="210">
        <v>7019.31</v>
      </c>
      <c r="G468" s="210">
        <v>7019.31</v>
      </c>
      <c r="H468" s="210">
        <v>0</v>
      </c>
      <c r="I468" s="210">
        <v>7019.31</v>
      </c>
      <c r="J468" s="210">
        <v>7019.31</v>
      </c>
      <c r="K468" s="192">
        <v>0</v>
      </c>
      <c r="L468" s="192">
        <v>7019.31</v>
      </c>
      <c r="M468" s="192">
        <v>7019.31</v>
      </c>
      <c r="N468" s="192">
        <v>0</v>
      </c>
      <c r="O468" s="192">
        <v>0</v>
      </c>
    </row>
    <row r="469" spans="1:15">
      <c r="A469" s="191" t="s">
        <v>124</v>
      </c>
      <c r="B469" s="191" t="s">
        <v>356</v>
      </c>
      <c r="C469" s="192">
        <v>8000</v>
      </c>
      <c r="D469" s="192">
        <v>0</v>
      </c>
      <c r="E469" s="210">
        <v>8000</v>
      </c>
      <c r="F469" s="210">
        <v>0</v>
      </c>
      <c r="G469" s="210">
        <v>0</v>
      </c>
      <c r="H469" s="210">
        <v>8000</v>
      </c>
      <c r="I469" s="210">
        <v>0</v>
      </c>
      <c r="J469" s="210">
        <v>0</v>
      </c>
      <c r="K469" s="192">
        <v>8000</v>
      </c>
      <c r="L469" s="192">
        <v>0</v>
      </c>
      <c r="M469" s="192">
        <v>0</v>
      </c>
      <c r="N469" s="192">
        <v>8000</v>
      </c>
      <c r="O469" s="192">
        <v>8000</v>
      </c>
    </row>
    <row r="470" spans="1:15">
      <c r="A470" s="191" t="s">
        <v>355</v>
      </c>
      <c r="B470" s="191" t="s">
        <v>354</v>
      </c>
      <c r="C470" s="192">
        <v>7000</v>
      </c>
      <c r="D470" s="192">
        <v>-89.99</v>
      </c>
      <c r="E470" s="210">
        <v>6910.01</v>
      </c>
      <c r="F470" s="210">
        <v>6910.01</v>
      </c>
      <c r="G470" s="210">
        <v>6910.01</v>
      </c>
      <c r="H470" s="210">
        <v>0</v>
      </c>
      <c r="I470" s="210">
        <v>6910.01</v>
      </c>
      <c r="J470" s="210">
        <v>6910.01</v>
      </c>
      <c r="K470" s="192">
        <v>0</v>
      </c>
      <c r="L470" s="192">
        <v>6910.01</v>
      </c>
      <c r="M470" s="192">
        <v>6910.01</v>
      </c>
      <c r="N470" s="192">
        <v>0</v>
      </c>
      <c r="O470" s="192">
        <v>0</v>
      </c>
    </row>
    <row r="471" spans="1:15">
      <c r="A471" s="191" t="s">
        <v>353</v>
      </c>
      <c r="B471" s="191" t="s">
        <v>352</v>
      </c>
      <c r="C471" s="192">
        <v>7000</v>
      </c>
      <c r="D471" s="192">
        <v>0</v>
      </c>
      <c r="E471" s="210">
        <v>7000</v>
      </c>
      <c r="F471" s="210">
        <v>6249.77</v>
      </c>
      <c r="G471" s="210">
        <v>6249.77</v>
      </c>
      <c r="H471" s="210">
        <v>750.23</v>
      </c>
      <c r="I471" s="210">
        <v>6249.77</v>
      </c>
      <c r="J471" s="210">
        <v>6249.77</v>
      </c>
      <c r="K471" s="192">
        <v>750.23</v>
      </c>
      <c r="L471" s="192">
        <v>6249.77</v>
      </c>
      <c r="M471" s="192">
        <v>6249.77</v>
      </c>
      <c r="N471" s="192">
        <v>750.23</v>
      </c>
      <c r="O471" s="192">
        <v>750.23</v>
      </c>
    </row>
    <row r="472" spans="1:15">
      <c r="A472" s="191" t="s">
        <v>120</v>
      </c>
      <c r="B472" s="191" t="s">
        <v>351</v>
      </c>
      <c r="C472" s="192">
        <v>5235</v>
      </c>
      <c r="D472" s="192">
        <v>0</v>
      </c>
      <c r="E472" s="210">
        <v>5235</v>
      </c>
      <c r="F472" s="210">
        <v>5235</v>
      </c>
      <c r="G472" s="210">
        <v>5235</v>
      </c>
      <c r="H472" s="210">
        <v>0</v>
      </c>
      <c r="I472" s="210">
        <v>0</v>
      </c>
      <c r="J472" s="210">
        <v>0</v>
      </c>
      <c r="K472" s="192">
        <v>5235</v>
      </c>
      <c r="L472" s="192">
        <v>0</v>
      </c>
      <c r="M472" s="192">
        <v>0</v>
      </c>
      <c r="N472" s="192">
        <v>0</v>
      </c>
      <c r="O472" s="192">
        <v>5235</v>
      </c>
    </row>
    <row r="473" spans="1:15">
      <c r="A473" s="191" t="s">
        <v>350</v>
      </c>
      <c r="B473" s="191" t="s">
        <v>349</v>
      </c>
      <c r="C473" s="192">
        <v>7000</v>
      </c>
      <c r="D473" s="192">
        <v>0</v>
      </c>
      <c r="E473" s="210">
        <v>7000</v>
      </c>
      <c r="F473" s="210">
        <v>6333.49</v>
      </c>
      <c r="G473" s="210">
        <v>6333.49</v>
      </c>
      <c r="H473" s="210">
        <v>666.51</v>
      </c>
      <c r="I473" s="210">
        <v>6333.49</v>
      </c>
      <c r="J473" s="210">
        <v>6333.49</v>
      </c>
      <c r="K473" s="192">
        <v>666.51</v>
      </c>
      <c r="L473" s="192">
        <v>6333.49</v>
      </c>
      <c r="M473" s="192">
        <v>6333.49</v>
      </c>
      <c r="N473" s="192">
        <v>666.51</v>
      </c>
      <c r="O473" s="192">
        <v>666.51</v>
      </c>
    </row>
    <row r="474" spans="1:15">
      <c r="A474" s="191" t="s">
        <v>129</v>
      </c>
      <c r="B474" s="191" t="s">
        <v>348</v>
      </c>
      <c r="C474" s="192">
        <v>7000</v>
      </c>
      <c r="D474" s="192">
        <v>12180</v>
      </c>
      <c r="E474" s="210">
        <v>19180</v>
      </c>
      <c r="F474" s="210">
        <v>0</v>
      </c>
      <c r="G474" s="210">
        <v>0</v>
      </c>
      <c r="H474" s="210">
        <v>19180</v>
      </c>
      <c r="I474" s="210">
        <v>0</v>
      </c>
      <c r="J474" s="210">
        <v>0</v>
      </c>
      <c r="K474" s="192">
        <v>19180</v>
      </c>
      <c r="L474" s="192">
        <v>0</v>
      </c>
      <c r="M474" s="192">
        <v>0</v>
      </c>
      <c r="N474" s="192">
        <v>19180</v>
      </c>
      <c r="O474" s="192">
        <v>19180</v>
      </c>
    </row>
    <row r="475" spans="1:15">
      <c r="A475" s="191" t="s">
        <v>346</v>
      </c>
      <c r="B475" s="191" t="s">
        <v>345</v>
      </c>
      <c r="C475" s="192">
        <v>144600</v>
      </c>
      <c r="D475" s="192">
        <v>-144600</v>
      </c>
      <c r="E475" s="210">
        <v>0</v>
      </c>
      <c r="F475" s="210">
        <v>0</v>
      </c>
      <c r="G475" s="210">
        <v>0</v>
      </c>
      <c r="H475" s="210">
        <v>0</v>
      </c>
      <c r="I475" s="210">
        <v>0</v>
      </c>
      <c r="J475" s="210">
        <v>0</v>
      </c>
      <c r="K475" s="192">
        <v>0</v>
      </c>
      <c r="L475" s="192">
        <v>0</v>
      </c>
      <c r="M475" s="192">
        <v>0</v>
      </c>
      <c r="N475" s="192">
        <v>0</v>
      </c>
      <c r="O475" s="192">
        <v>0</v>
      </c>
    </row>
    <row r="476" spans="1:15">
      <c r="A476" s="191" t="s">
        <v>344</v>
      </c>
      <c r="B476" s="191" t="s">
        <v>343</v>
      </c>
      <c r="C476" s="192">
        <v>7781.01</v>
      </c>
      <c r="D476" s="192">
        <v>-669.46</v>
      </c>
      <c r="E476" s="210">
        <v>7111.55</v>
      </c>
      <c r="F476" s="210">
        <v>7111.55</v>
      </c>
      <c r="G476" s="210">
        <v>7111.55</v>
      </c>
      <c r="H476" s="210">
        <v>0</v>
      </c>
      <c r="I476" s="210">
        <v>7111.55</v>
      </c>
      <c r="J476" s="210">
        <v>7111.55</v>
      </c>
      <c r="K476" s="192">
        <v>0</v>
      </c>
      <c r="L476" s="192">
        <v>7111.55</v>
      </c>
      <c r="M476" s="192">
        <v>7111.55</v>
      </c>
      <c r="N476" s="192">
        <v>0</v>
      </c>
      <c r="O476" s="192">
        <v>0</v>
      </c>
    </row>
    <row r="477" spans="1:15">
      <c r="A477" s="191" t="s">
        <v>342</v>
      </c>
      <c r="B477" s="191" t="s">
        <v>341</v>
      </c>
      <c r="C477" s="192">
        <v>7060.23</v>
      </c>
      <c r="D477" s="192">
        <v>261.32</v>
      </c>
      <c r="E477" s="210">
        <v>7321.55</v>
      </c>
      <c r="F477" s="210">
        <v>7321.55</v>
      </c>
      <c r="G477" s="210">
        <v>7321.55</v>
      </c>
      <c r="H477" s="210">
        <v>0</v>
      </c>
      <c r="I477" s="210">
        <v>7321.55</v>
      </c>
      <c r="J477" s="210">
        <v>7321.55</v>
      </c>
      <c r="K477" s="192">
        <v>0</v>
      </c>
      <c r="L477" s="192">
        <v>7321.55</v>
      </c>
      <c r="M477" s="192">
        <v>7321.55</v>
      </c>
      <c r="N477" s="192">
        <v>0</v>
      </c>
      <c r="O477" s="192">
        <v>0</v>
      </c>
    </row>
    <row r="478" spans="1:15">
      <c r="A478" s="191" t="s">
        <v>340</v>
      </c>
      <c r="B478" s="191" t="s">
        <v>339</v>
      </c>
      <c r="C478" s="192">
        <v>8000</v>
      </c>
      <c r="D478" s="192">
        <v>80100</v>
      </c>
      <c r="E478" s="210">
        <v>88100</v>
      </c>
      <c r="F478" s="210">
        <v>81358.13</v>
      </c>
      <c r="G478" s="210">
        <v>81358.13</v>
      </c>
      <c r="H478" s="210">
        <v>6741.87</v>
      </c>
      <c r="I478" s="210">
        <v>0</v>
      </c>
      <c r="J478" s="210">
        <v>0</v>
      </c>
      <c r="K478" s="192">
        <v>88100</v>
      </c>
      <c r="L478" s="192">
        <v>0</v>
      </c>
      <c r="M478" s="192">
        <v>0</v>
      </c>
      <c r="N478" s="192">
        <v>6741.87</v>
      </c>
      <c r="O478" s="192">
        <v>88100</v>
      </c>
    </row>
    <row r="479" spans="1:15">
      <c r="A479" s="191" t="s">
        <v>338</v>
      </c>
      <c r="B479" s="191" t="s">
        <v>337</v>
      </c>
      <c r="C479" s="192">
        <v>7000</v>
      </c>
      <c r="D479" s="192">
        <v>-7000</v>
      </c>
      <c r="E479" s="210">
        <v>0</v>
      </c>
      <c r="F479" s="210">
        <v>0</v>
      </c>
      <c r="G479" s="210">
        <v>0</v>
      </c>
      <c r="H479" s="210">
        <v>0</v>
      </c>
      <c r="I479" s="210">
        <v>0</v>
      </c>
      <c r="J479" s="210">
        <v>0</v>
      </c>
      <c r="K479" s="192">
        <v>0</v>
      </c>
      <c r="L479" s="192">
        <v>0</v>
      </c>
      <c r="M479" s="192">
        <v>0</v>
      </c>
      <c r="N479" s="192">
        <v>0</v>
      </c>
      <c r="O479" s="192">
        <v>0</v>
      </c>
    </row>
    <row r="480" spans="1:15">
      <c r="A480" s="191" t="s">
        <v>336</v>
      </c>
      <c r="B480" s="191" t="s">
        <v>335</v>
      </c>
      <c r="C480" s="192">
        <v>45000</v>
      </c>
      <c r="D480" s="192">
        <v>0</v>
      </c>
      <c r="E480" s="210">
        <v>45000</v>
      </c>
      <c r="F480" s="210">
        <v>0</v>
      </c>
      <c r="G480" s="210">
        <v>0</v>
      </c>
      <c r="H480" s="210">
        <v>45000</v>
      </c>
      <c r="I480" s="210">
        <v>0</v>
      </c>
      <c r="J480" s="210">
        <v>0</v>
      </c>
      <c r="K480" s="192">
        <v>45000</v>
      </c>
      <c r="L480" s="192">
        <v>0</v>
      </c>
      <c r="M480" s="192">
        <v>0</v>
      </c>
      <c r="N480" s="192">
        <v>45000</v>
      </c>
      <c r="O480" s="192">
        <v>45000</v>
      </c>
    </row>
    <row r="481" spans="1:15">
      <c r="A481" s="191" t="s">
        <v>333</v>
      </c>
      <c r="B481" s="191" t="s">
        <v>332</v>
      </c>
      <c r="C481" s="192">
        <v>40000</v>
      </c>
      <c r="D481" s="192">
        <v>-40000</v>
      </c>
      <c r="E481" s="210">
        <v>0</v>
      </c>
      <c r="F481" s="210">
        <v>0</v>
      </c>
      <c r="G481" s="210">
        <v>0</v>
      </c>
      <c r="H481" s="210">
        <v>0</v>
      </c>
      <c r="I481" s="210">
        <v>0</v>
      </c>
      <c r="J481" s="210">
        <v>0</v>
      </c>
      <c r="K481" s="192">
        <v>0</v>
      </c>
      <c r="L481" s="192">
        <v>0</v>
      </c>
      <c r="M481" s="192">
        <v>0</v>
      </c>
      <c r="N481" s="192">
        <v>0</v>
      </c>
      <c r="O481" s="192">
        <v>0</v>
      </c>
    </row>
    <row r="482" spans="1:15">
      <c r="A482" s="191" t="s">
        <v>334</v>
      </c>
      <c r="B482" s="191" t="s">
        <v>332</v>
      </c>
      <c r="C482" s="192">
        <v>50000</v>
      </c>
      <c r="D482" s="192">
        <v>0</v>
      </c>
      <c r="E482" s="210">
        <v>50000</v>
      </c>
      <c r="F482" s="210">
        <v>6405.6</v>
      </c>
      <c r="G482" s="210">
        <v>6405.6</v>
      </c>
      <c r="H482" s="210">
        <v>43594.400000000001</v>
      </c>
      <c r="I482" s="210">
        <v>6405.6</v>
      </c>
      <c r="J482" s="210">
        <v>6405.6</v>
      </c>
      <c r="K482" s="192">
        <v>43594.400000000001</v>
      </c>
      <c r="L482" s="192">
        <v>6405.6</v>
      </c>
      <c r="M482" s="192">
        <v>6405.6</v>
      </c>
      <c r="N482" s="192">
        <v>43594.400000000001</v>
      </c>
      <c r="O482" s="192">
        <v>43594.400000000001</v>
      </c>
    </row>
    <row r="483" spans="1:15">
      <c r="A483" s="191" t="s">
        <v>331</v>
      </c>
      <c r="B483" s="191" t="s">
        <v>330</v>
      </c>
      <c r="C483" s="192">
        <v>8000</v>
      </c>
      <c r="D483" s="192">
        <v>0</v>
      </c>
      <c r="E483" s="210">
        <v>8000</v>
      </c>
      <c r="F483" s="210">
        <v>0</v>
      </c>
      <c r="G483" s="210">
        <v>0</v>
      </c>
      <c r="H483" s="210">
        <v>8000</v>
      </c>
      <c r="I483" s="210">
        <v>0</v>
      </c>
      <c r="J483" s="210">
        <v>0</v>
      </c>
      <c r="K483" s="192">
        <v>8000</v>
      </c>
      <c r="L483" s="192">
        <v>0</v>
      </c>
      <c r="M483" s="192">
        <v>0</v>
      </c>
      <c r="N483" s="192">
        <v>8000</v>
      </c>
      <c r="O483" s="192">
        <v>8000</v>
      </c>
    </row>
    <row r="484" spans="1:15">
      <c r="A484" s="191" t="s">
        <v>1103</v>
      </c>
      <c r="B484" s="191" t="s">
        <v>1104</v>
      </c>
      <c r="C484" s="192">
        <v>0</v>
      </c>
      <c r="D484" s="192">
        <v>7200</v>
      </c>
      <c r="E484" s="210">
        <v>7200</v>
      </c>
      <c r="F484" s="210">
        <v>0</v>
      </c>
      <c r="G484" s="210">
        <v>0</v>
      </c>
      <c r="H484" s="210">
        <v>7200</v>
      </c>
      <c r="I484" s="210">
        <v>0</v>
      </c>
      <c r="J484" s="210">
        <v>0</v>
      </c>
      <c r="K484" s="192">
        <v>7200</v>
      </c>
      <c r="L484" s="192">
        <v>0</v>
      </c>
      <c r="M484" s="192">
        <v>0</v>
      </c>
      <c r="N484" s="192">
        <v>7200</v>
      </c>
      <c r="O484" s="192">
        <v>7200</v>
      </c>
    </row>
    <row r="485" spans="1:15">
      <c r="A485" s="191" t="s">
        <v>329</v>
      </c>
      <c r="B485" s="191" t="s">
        <v>328</v>
      </c>
      <c r="C485" s="192">
        <v>15000</v>
      </c>
      <c r="D485" s="192">
        <v>0</v>
      </c>
      <c r="E485" s="210">
        <v>15000</v>
      </c>
      <c r="F485" s="210">
        <v>13966.27</v>
      </c>
      <c r="G485" s="210">
        <v>13966.27</v>
      </c>
      <c r="H485" s="210">
        <v>1033.73</v>
      </c>
      <c r="I485" s="210">
        <v>0</v>
      </c>
      <c r="J485" s="210">
        <v>0</v>
      </c>
      <c r="K485" s="192">
        <v>15000</v>
      </c>
      <c r="L485" s="192">
        <v>0</v>
      </c>
      <c r="M485" s="192">
        <v>0</v>
      </c>
      <c r="N485" s="192">
        <v>1033.73</v>
      </c>
      <c r="O485" s="192">
        <v>15000</v>
      </c>
    </row>
    <row r="486" spans="1:15">
      <c r="A486" s="191" t="s">
        <v>164</v>
      </c>
      <c r="B486" s="191" t="s">
        <v>327</v>
      </c>
      <c r="C486" s="192">
        <v>10210.99</v>
      </c>
      <c r="D486" s="192">
        <v>2920</v>
      </c>
      <c r="E486" s="210">
        <v>13130.99</v>
      </c>
      <c r="F486" s="210">
        <v>12062.2</v>
      </c>
      <c r="G486" s="210">
        <v>12062.2</v>
      </c>
      <c r="H486" s="210">
        <v>1068.79</v>
      </c>
      <c r="I486" s="210">
        <v>8101.62</v>
      </c>
      <c r="J486" s="210">
        <v>8101.62</v>
      </c>
      <c r="K486" s="192">
        <v>5029.37</v>
      </c>
      <c r="L486" s="192">
        <v>7979.42</v>
      </c>
      <c r="M486" s="192">
        <v>7979.42</v>
      </c>
      <c r="N486" s="192">
        <v>1068.79</v>
      </c>
      <c r="O486" s="192">
        <v>5029.37</v>
      </c>
    </row>
    <row r="487" spans="1:15">
      <c r="A487" s="191" t="s">
        <v>133</v>
      </c>
      <c r="B487" s="191" t="s">
        <v>326</v>
      </c>
      <c r="C487" s="192">
        <v>8080</v>
      </c>
      <c r="D487" s="192">
        <v>276440.64</v>
      </c>
      <c r="E487" s="210">
        <v>284520.64</v>
      </c>
      <c r="F487" s="210">
        <v>256612.39</v>
      </c>
      <c r="G487" s="210">
        <v>256612.39</v>
      </c>
      <c r="H487" s="210">
        <v>27908.25</v>
      </c>
      <c r="I487" s="210">
        <v>256532.39</v>
      </c>
      <c r="J487" s="210">
        <v>256532.39</v>
      </c>
      <c r="K487" s="192">
        <v>27988.25</v>
      </c>
      <c r="L487" s="192">
        <v>253773.07</v>
      </c>
      <c r="M487" s="192">
        <v>253773.07</v>
      </c>
      <c r="N487" s="192">
        <v>27908.25</v>
      </c>
      <c r="O487" s="192">
        <v>27988.25</v>
      </c>
    </row>
    <row r="488" spans="1:15">
      <c r="A488" s="191" t="s">
        <v>119</v>
      </c>
      <c r="B488" s="191" t="s">
        <v>325</v>
      </c>
      <c r="C488" s="192">
        <v>8000</v>
      </c>
      <c r="D488" s="192">
        <v>-2000</v>
      </c>
      <c r="E488" s="210">
        <v>6000</v>
      </c>
      <c r="F488" s="210">
        <v>5110.38</v>
      </c>
      <c r="G488" s="210">
        <v>5110.38</v>
      </c>
      <c r="H488" s="210">
        <v>889.62</v>
      </c>
      <c r="I488" s="210">
        <v>5110.38</v>
      </c>
      <c r="J488" s="210">
        <v>5110.38</v>
      </c>
      <c r="K488" s="192">
        <v>889.62</v>
      </c>
      <c r="L488" s="192">
        <v>5110.38</v>
      </c>
      <c r="M488" s="192">
        <v>5110.38</v>
      </c>
      <c r="N488" s="192">
        <v>889.62</v>
      </c>
      <c r="O488" s="192">
        <v>889.62</v>
      </c>
    </row>
    <row r="489" spans="1:15">
      <c r="A489" s="191" t="s">
        <v>163</v>
      </c>
      <c r="B489" s="191" t="s">
        <v>324</v>
      </c>
      <c r="C489" s="192">
        <v>8767.7000000000007</v>
      </c>
      <c r="D489" s="192">
        <v>0</v>
      </c>
      <c r="E489" s="210">
        <v>8767.7000000000007</v>
      </c>
      <c r="F489" s="210">
        <v>8736.4599999999991</v>
      </c>
      <c r="G489" s="210">
        <v>8736.4599999999991</v>
      </c>
      <c r="H489" s="210">
        <v>31.24</v>
      </c>
      <c r="I489" s="210">
        <v>8736.4599999999991</v>
      </c>
      <c r="J489" s="210">
        <v>8736.4599999999991</v>
      </c>
      <c r="K489" s="192">
        <v>31.24</v>
      </c>
      <c r="L489" s="192">
        <v>8710.11</v>
      </c>
      <c r="M489" s="192">
        <v>8710.11</v>
      </c>
      <c r="N489" s="192">
        <v>31.24</v>
      </c>
      <c r="O489" s="192">
        <v>31.24</v>
      </c>
    </row>
    <row r="490" spans="1:15">
      <c r="A490" s="191" t="s">
        <v>161</v>
      </c>
      <c r="B490" s="191" t="s">
        <v>323</v>
      </c>
      <c r="C490" s="192">
        <v>21000</v>
      </c>
      <c r="D490" s="192">
        <v>11400</v>
      </c>
      <c r="E490" s="210">
        <v>32400</v>
      </c>
      <c r="F490" s="210">
        <v>15356.11</v>
      </c>
      <c r="G490" s="210">
        <v>15356.11</v>
      </c>
      <c r="H490" s="210">
        <v>17043.89</v>
      </c>
      <c r="I490" s="210">
        <v>15356.11</v>
      </c>
      <c r="J490" s="210">
        <v>15356.11</v>
      </c>
      <c r="K490" s="192">
        <v>17043.89</v>
      </c>
      <c r="L490" s="192">
        <v>15269</v>
      </c>
      <c r="M490" s="192">
        <v>15269</v>
      </c>
      <c r="N490" s="192">
        <v>17043.89</v>
      </c>
      <c r="O490" s="192">
        <v>17043.89</v>
      </c>
    </row>
    <row r="491" spans="1:15">
      <c r="A491" s="191" t="s">
        <v>322</v>
      </c>
      <c r="B491" s="191" t="s">
        <v>321</v>
      </c>
      <c r="C491" s="192">
        <v>8000</v>
      </c>
      <c r="D491" s="192">
        <v>-8000</v>
      </c>
      <c r="E491" s="210">
        <v>0</v>
      </c>
      <c r="F491" s="210">
        <v>0</v>
      </c>
      <c r="G491" s="210">
        <v>0</v>
      </c>
      <c r="H491" s="210">
        <v>0</v>
      </c>
      <c r="I491" s="210">
        <v>0</v>
      </c>
      <c r="J491" s="210">
        <v>0</v>
      </c>
      <c r="K491" s="192">
        <v>0</v>
      </c>
      <c r="L491" s="192">
        <v>0</v>
      </c>
      <c r="M491" s="192">
        <v>0</v>
      </c>
      <c r="N491" s="192">
        <v>0</v>
      </c>
      <c r="O491" s="192">
        <v>0</v>
      </c>
    </row>
    <row r="492" spans="1:15">
      <c r="A492" s="199">
        <v>7702</v>
      </c>
      <c r="B492" s="199" t="s">
        <v>962</v>
      </c>
      <c r="C492" s="200">
        <v>26000</v>
      </c>
      <c r="D492" s="200">
        <v>0</v>
      </c>
      <c r="E492" s="200">
        <v>26000</v>
      </c>
      <c r="F492" s="200">
        <v>16551.88</v>
      </c>
      <c r="G492" s="200">
        <v>16551.88</v>
      </c>
      <c r="H492" s="200">
        <v>9448.1200000000008</v>
      </c>
      <c r="I492" s="200">
        <v>16551.88</v>
      </c>
      <c r="J492" s="200">
        <v>16551.88</v>
      </c>
      <c r="K492" s="192">
        <v>9448.1200000000008</v>
      </c>
      <c r="L492" s="192">
        <v>16524.75</v>
      </c>
      <c r="M492" s="192">
        <v>16524.75</v>
      </c>
      <c r="N492" s="192">
        <v>9448.1200000000008</v>
      </c>
      <c r="O492" s="192">
        <v>9448.1200000000008</v>
      </c>
    </row>
    <row r="493" spans="1:15">
      <c r="A493" s="191" t="s">
        <v>112</v>
      </c>
      <c r="B493" s="191" t="s">
        <v>755</v>
      </c>
      <c r="C493" s="192">
        <v>26000</v>
      </c>
      <c r="D493" s="192">
        <v>0</v>
      </c>
      <c r="E493" s="210">
        <v>26000</v>
      </c>
      <c r="F493" s="210">
        <v>16551.88</v>
      </c>
      <c r="G493" s="210">
        <v>16551.88</v>
      </c>
      <c r="H493" s="210">
        <v>9448.1200000000008</v>
      </c>
      <c r="I493" s="210">
        <v>16551.88</v>
      </c>
      <c r="J493" s="210">
        <v>16551.88</v>
      </c>
      <c r="K493" s="192">
        <v>9448.1200000000008</v>
      </c>
      <c r="L493" s="192">
        <v>16524.75</v>
      </c>
      <c r="M493" s="192">
        <v>16524.75</v>
      </c>
      <c r="N493" s="192">
        <v>9448.1200000000008</v>
      </c>
      <c r="O493" s="192">
        <v>9448.1200000000008</v>
      </c>
    </row>
    <row r="494" spans="1:15">
      <c r="A494" s="199">
        <v>7801</v>
      </c>
      <c r="B494" s="199" t="s">
        <v>1105</v>
      </c>
      <c r="C494" s="200">
        <v>105000</v>
      </c>
      <c r="D494" s="200">
        <v>-6400</v>
      </c>
      <c r="E494" s="200">
        <v>98600</v>
      </c>
      <c r="F494" s="200">
        <v>0</v>
      </c>
      <c r="G494" s="200">
        <v>0</v>
      </c>
      <c r="H494" s="200">
        <v>98600</v>
      </c>
      <c r="I494" s="200">
        <v>0</v>
      </c>
      <c r="J494" s="200">
        <v>0</v>
      </c>
      <c r="K494" s="192">
        <v>98600</v>
      </c>
      <c r="L494" s="192">
        <v>0</v>
      </c>
      <c r="M494" s="192">
        <v>0</v>
      </c>
      <c r="N494" s="192">
        <v>98600</v>
      </c>
      <c r="O494" s="192">
        <v>98600</v>
      </c>
    </row>
    <row r="495" spans="1:15">
      <c r="A495" s="191" t="s">
        <v>156</v>
      </c>
      <c r="B495" s="191" t="s">
        <v>513</v>
      </c>
      <c r="C495" s="192">
        <v>105000</v>
      </c>
      <c r="D495" s="192">
        <v>-6400</v>
      </c>
      <c r="E495" s="210">
        <v>98600</v>
      </c>
      <c r="F495" s="210">
        <v>0</v>
      </c>
      <c r="G495" s="210">
        <v>0</v>
      </c>
      <c r="H495" s="210">
        <v>98600</v>
      </c>
      <c r="I495" s="210">
        <v>0</v>
      </c>
      <c r="J495" s="210">
        <v>0</v>
      </c>
      <c r="K495" s="192">
        <v>98600</v>
      </c>
      <c r="L495" s="192">
        <v>0</v>
      </c>
      <c r="M495" s="192">
        <v>0</v>
      </c>
      <c r="N495" s="192">
        <v>98600</v>
      </c>
      <c r="O495" s="192">
        <v>98600</v>
      </c>
    </row>
    <row r="496" spans="1:15">
      <c r="A496" s="199">
        <v>8401</v>
      </c>
      <c r="B496" s="199" t="s">
        <v>965</v>
      </c>
      <c r="C496" s="200">
        <v>44500</v>
      </c>
      <c r="D496" s="200">
        <v>721039.65</v>
      </c>
      <c r="E496" s="200">
        <v>765539.65</v>
      </c>
      <c r="F496" s="200">
        <v>237692.42</v>
      </c>
      <c r="G496" s="200">
        <v>237692.42</v>
      </c>
      <c r="H496" s="200">
        <v>527847.23</v>
      </c>
      <c r="I496" s="200">
        <v>237692.42</v>
      </c>
      <c r="J496" s="200">
        <v>237692.42</v>
      </c>
      <c r="K496" s="192">
        <v>527847.23</v>
      </c>
      <c r="L496" s="192">
        <v>237643.29</v>
      </c>
      <c r="M496" s="192">
        <v>237643.29</v>
      </c>
      <c r="N496" s="192">
        <v>527847.23</v>
      </c>
      <c r="O496" s="192">
        <v>527847.23</v>
      </c>
    </row>
    <row r="497" spans="1:15">
      <c r="A497" s="191" t="s">
        <v>101</v>
      </c>
      <c r="B497" s="191" t="s">
        <v>709</v>
      </c>
      <c r="C497" s="192">
        <v>1000</v>
      </c>
      <c r="D497" s="192">
        <v>1400</v>
      </c>
      <c r="E497" s="210">
        <v>2400</v>
      </c>
      <c r="F497" s="210">
        <v>671.05</v>
      </c>
      <c r="G497" s="210">
        <v>671.05</v>
      </c>
      <c r="H497" s="210">
        <v>1728.95</v>
      </c>
      <c r="I497" s="210">
        <v>671.05</v>
      </c>
      <c r="J497" s="210">
        <v>671.05</v>
      </c>
      <c r="K497" s="192">
        <v>1728.95</v>
      </c>
      <c r="L497" s="192">
        <v>656.92</v>
      </c>
      <c r="M497" s="192">
        <v>656.92</v>
      </c>
      <c r="N497" s="192">
        <v>1728.95</v>
      </c>
      <c r="O497" s="192">
        <v>1728.95</v>
      </c>
    </row>
    <row r="498" spans="1:15">
      <c r="A498" s="191" t="s">
        <v>102</v>
      </c>
      <c r="B498" s="191" t="s">
        <v>508</v>
      </c>
      <c r="C498" s="192">
        <v>2000</v>
      </c>
      <c r="D498" s="192">
        <v>39940</v>
      </c>
      <c r="E498" s="210">
        <v>41940</v>
      </c>
      <c r="F498" s="210">
        <v>2391.31</v>
      </c>
      <c r="G498" s="210">
        <v>2391.31</v>
      </c>
      <c r="H498" s="210">
        <v>39548.69</v>
      </c>
      <c r="I498" s="210">
        <v>2391.31</v>
      </c>
      <c r="J498" s="210">
        <v>2391.31</v>
      </c>
      <c r="K498" s="192">
        <v>39548.69</v>
      </c>
      <c r="L498" s="192">
        <v>2356.31</v>
      </c>
      <c r="M498" s="192">
        <v>2356.31</v>
      </c>
      <c r="N498" s="192">
        <v>39548.69</v>
      </c>
      <c r="O498" s="192">
        <v>39548.69</v>
      </c>
    </row>
    <row r="499" spans="1:15">
      <c r="A499" s="191" t="s">
        <v>1106</v>
      </c>
      <c r="B499" s="191" t="s">
        <v>508</v>
      </c>
      <c r="C499" s="192">
        <v>0</v>
      </c>
      <c r="D499" s="192">
        <v>360000</v>
      </c>
      <c r="E499" s="210">
        <v>360000</v>
      </c>
      <c r="F499" s="210">
        <v>0</v>
      </c>
      <c r="G499" s="210">
        <v>0</v>
      </c>
      <c r="H499" s="210">
        <v>360000</v>
      </c>
      <c r="I499" s="210">
        <v>0</v>
      </c>
      <c r="J499" s="210">
        <v>0</v>
      </c>
      <c r="K499" s="192">
        <v>360000</v>
      </c>
      <c r="L499" s="192">
        <v>0</v>
      </c>
      <c r="M499" s="192">
        <v>0</v>
      </c>
      <c r="N499" s="192">
        <v>360000</v>
      </c>
      <c r="O499" s="192">
        <v>360000</v>
      </c>
    </row>
    <row r="500" spans="1:15">
      <c r="A500" s="191" t="s">
        <v>1107</v>
      </c>
      <c r="B500" s="191" t="s">
        <v>511</v>
      </c>
      <c r="C500" s="192">
        <v>0</v>
      </c>
      <c r="D500" s="192">
        <v>36160</v>
      </c>
      <c r="E500" s="210">
        <v>36160</v>
      </c>
      <c r="F500" s="210">
        <v>0</v>
      </c>
      <c r="G500" s="210">
        <v>0</v>
      </c>
      <c r="H500" s="210">
        <v>36160</v>
      </c>
      <c r="I500" s="210">
        <v>0</v>
      </c>
      <c r="J500" s="210">
        <v>0</v>
      </c>
      <c r="K500" s="192">
        <v>36160</v>
      </c>
      <c r="L500" s="192">
        <v>0</v>
      </c>
      <c r="M500" s="192">
        <v>0</v>
      </c>
      <c r="N500" s="192">
        <v>36160</v>
      </c>
      <c r="O500" s="192">
        <v>36160</v>
      </c>
    </row>
    <row r="501" spans="1:15">
      <c r="A501" s="191" t="s">
        <v>1108</v>
      </c>
      <c r="B501" s="191" t="s">
        <v>511</v>
      </c>
      <c r="C501" s="192">
        <v>0</v>
      </c>
      <c r="D501" s="192">
        <v>290833.33</v>
      </c>
      <c r="E501" s="210">
        <v>290833.33</v>
      </c>
      <c r="F501" s="210">
        <v>205350</v>
      </c>
      <c r="G501" s="210">
        <v>205350</v>
      </c>
      <c r="H501" s="210">
        <v>85483.33</v>
      </c>
      <c r="I501" s="210">
        <v>205350</v>
      </c>
      <c r="J501" s="210">
        <v>205350</v>
      </c>
      <c r="K501" s="192">
        <v>85483.33</v>
      </c>
      <c r="L501" s="192">
        <v>205350</v>
      </c>
      <c r="M501" s="192">
        <v>205350</v>
      </c>
      <c r="N501" s="192">
        <v>85483.33</v>
      </c>
      <c r="O501" s="192">
        <v>85483.33</v>
      </c>
    </row>
    <row r="502" spans="1:15">
      <c r="A502" s="191" t="s">
        <v>103</v>
      </c>
      <c r="B502" s="191" t="s">
        <v>495</v>
      </c>
      <c r="C502" s="192">
        <v>1000</v>
      </c>
      <c r="D502" s="192">
        <v>0</v>
      </c>
      <c r="E502" s="210">
        <v>1000</v>
      </c>
      <c r="F502" s="210">
        <v>571.20000000000005</v>
      </c>
      <c r="G502" s="210">
        <v>571.20000000000005</v>
      </c>
      <c r="H502" s="210">
        <v>428.8</v>
      </c>
      <c r="I502" s="210">
        <v>571.20000000000005</v>
      </c>
      <c r="J502" s="210">
        <v>571.20000000000005</v>
      </c>
      <c r="K502" s="192">
        <v>428.8</v>
      </c>
      <c r="L502" s="192">
        <v>571.20000000000005</v>
      </c>
      <c r="M502" s="192">
        <v>571.20000000000005</v>
      </c>
      <c r="N502" s="192">
        <v>428.8</v>
      </c>
      <c r="O502" s="192">
        <v>428.8</v>
      </c>
    </row>
    <row r="503" spans="1:15">
      <c r="A503" s="191" t="s">
        <v>104</v>
      </c>
      <c r="B503" s="191" t="s">
        <v>710</v>
      </c>
      <c r="C503" s="192">
        <v>500</v>
      </c>
      <c r="D503" s="192">
        <v>6750</v>
      </c>
      <c r="E503" s="210">
        <v>7250</v>
      </c>
      <c r="F503" s="210">
        <v>5598.76</v>
      </c>
      <c r="G503" s="210">
        <v>5598.76</v>
      </c>
      <c r="H503" s="210">
        <v>1651.24</v>
      </c>
      <c r="I503" s="210">
        <v>5598.76</v>
      </c>
      <c r="J503" s="210">
        <v>5598.76</v>
      </c>
      <c r="K503" s="192">
        <v>1651.24</v>
      </c>
      <c r="L503" s="192">
        <v>5598.76</v>
      </c>
      <c r="M503" s="192">
        <v>5598.76</v>
      </c>
      <c r="N503" s="192">
        <v>1651.24</v>
      </c>
      <c r="O503" s="192">
        <v>1651.24</v>
      </c>
    </row>
    <row r="504" spans="1:15">
      <c r="A504" s="191" t="s">
        <v>106</v>
      </c>
      <c r="B504" s="191" t="s">
        <v>756</v>
      </c>
      <c r="C504" s="192">
        <v>40000</v>
      </c>
      <c r="D504" s="192">
        <v>-16880</v>
      </c>
      <c r="E504" s="210">
        <v>23120</v>
      </c>
      <c r="F504" s="210">
        <v>23110.1</v>
      </c>
      <c r="G504" s="210">
        <v>23110.1</v>
      </c>
      <c r="H504" s="210">
        <v>9.9</v>
      </c>
      <c r="I504" s="210">
        <v>23110.1</v>
      </c>
      <c r="J504" s="210">
        <v>23110.1</v>
      </c>
      <c r="K504" s="192">
        <v>9.9</v>
      </c>
      <c r="L504" s="192">
        <v>23110.1</v>
      </c>
      <c r="M504" s="192">
        <v>23110.1</v>
      </c>
      <c r="N504" s="192">
        <v>9.9</v>
      </c>
      <c r="O504" s="192">
        <v>9.9</v>
      </c>
    </row>
    <row r="505" spans="1:15">
      <c r="A505" s="191" t="s">
        <v>1109</v>
      </c>
      <c r="B505" s="191" t="s">
        <v>1110</v>
      </c>
      <c r="C505" s="192">
        <v>0</v>
      </c>
      <c r="D505" s="192">
        <v>2836.32</v>
      </c>
      <c r="E505" s="210">
        <v>2836.32</v>
      </c>
      <c r="F505" s="210">
        <v>0</v>
      </c>
      <c r="G505" s="210">
        <v>0</v>
      </c>
      <c r="H505" s="210">
        <v>2836.32</v>
      </c>
      <c r="I505" s="210">
        <v>0</v>
      </c>
      <c r="J505" s="210">
        <v>0</v>
      </c>
      <c r="K505" s="192">
        <v>2836.32</v>
      </c>
      <c r="L505" s="192">
        <v>0</v>
      </c>
      <c r="M505" s="192">
        <v>0</v>
      </c>
      <c r="N505" s="192">
        <v>2836.32</v>
      </c>
      <c r="O505" s="192">
        <v>2836.32</v>
      </c>
    </row>
    <row r="506" spans="1:15">
      <c r="A506" s="199">
        <v>8402</v>
      </c>
      <c r="B506" s="199" t="s">
        <v>1111</v>
      </c>
      <c r="C506" s="200">
        <v>38000</v>
      </c>
      <c r="D506" s="200">
        <v>-37000</v>
      </c>
      <c r="E506" s="200">
        <v>1000</v>
      </c>
      <c r="F506" s="200">
        <v>0</v>
      </c>
      <c r="G506" s="200">
        <v>0</v>
      </c>
      <c r="H506" s="200">
        <v>1000</v>
      </c>
      <c r="I506" s="200">
        <v>0</v>
      </c>
      <c r="J506" s="200">
        <v>0</v>
      </c>
      <c r="K506" s="192">
        <v>1000</v>
      </c>
      <c r="L506" s="192">
        <v>0</v>
      </c>
      <c r="M506" s="192">
        <v>0</v>
      </c>
      <c r="N506" s="192">
        <v>1000</v>
      </c>
      <c r="O506" s="192">
        <v>1000</v>
      </c>
    </row>
    <row r="507" spans="1:15">
      <c r="A507" s="191" t="s">
        <v>105</v>
      </c>
      <c r="B507" s="191" t="s">
        <v>514</v>
      </c>
      <c r="C507" s="192">
        <v>38000</v>
      </c>
      <c r="D507" s="192">
        <v>-37000</v>
      </c>
      <c r="E507" s="210">
        <v>1000</v>
      </c>
      <c r="F507" s="210">
        <v>0</v>
      </c>
      <c r="G507" s="210">
        <v>0</v>
      </c>
      <c r="H507" s="210">
        <v>1000</v>
      </c>
      <c r="I507" s="210">
        <v>0</v>
      </c>
      <c r="J507" s="210">
        <v>0</v>
      </c>
      <c r="K507" s="192">
        <v>1000</v>
      </c>
      <c r="L507" s="192">
        <v>0</v>
      </c>
      <c r="M507" s="192">
        <v>0</v>
      </c>
      <c r="N507" s="192">
        <v>1000</v>
      </c>
      <c r="O507" s="192">
        <v>1000</v>
      </c>
    </row>
    <row r="508" spans="1:15">
      <c r="A508" s="199">
        <v>9701</v>
      </c>
      <c r="B508" s="199" t="s">
        <v>1112</v>
      </c>
      <c r="C508" s="200">
        <v>142589.79</v>
      </c>
      <c r="D508" s="200">
        <v>-23951.32</v>
      </c>
      <c r="E508" s="200">
        <v>118638.47</v>
      </c>
      <c r="F508" s="200">
        <v>114613.72</v>
      </c>
      <c r="G508" s="200">
        <v>114613.72</v>
      </c>
      <c r="H508" s="200">
        <v>4024.75</v>
      </c>
      <c r="I508" s="200">
        <v>114613.72</v>
      </c>
      <c r="J508" s="200">
        <v>114613.72</v>
      </c>
      <c r="K508" s="192">
        <v>4024.75</v>
      </c>
      <c r="L508" s="192">
        <v>114613.72</v>
      </c>
      <c r="M508" s="192">
        <v>114613.72</v>
      </c>
      <c r="N508" s="192">
        <v>4024.75</v>
      </c>
      <c r="O508" s="192">
        <v>4024.75</v>
      </c>
    </row>
    <row r="509" spans="1:15">
      <c r="A509" s="191" t="s">
        <v>91</v>
      </c>
      <c r="B509" s="191" t="s">
        <v>757</v>
      </c>
      <c r="C509" s="192">
        <v>142589.79</v>
      </c>
      <c r="D509" s="192">
        <v>-23951.32</v>
      </c>
      <c r="E509" s="210">
        <v>118638.47</v>
      </c>
      <c r="F509" s="210">
        <v>114613.72</v>
      </c>
      <c r="G509" s="210">
        <v>114613.72</v>
      </c>
      <c r="H509" s="210">
        <v>4024.75</v>
      </c>
      <c r="I509" s="210">
        <v>114613.72</v>
      </c>
      <c r="J509" s="210">
        <v>114613.72</v>
      </c>
      <c r="K509" s="192">
        <v>4024.75</v>
      </c>
      <c r="L509" s="192">
        <v>114613.72</v>
      </c>
      <c r="M509" s="192">
        <v>114613.72</v>
      </c>
      <c r="N509" s="192">
        <v>4024.75</v>
      </c>
      <c r="O509" s="192">
        <v>4024.75</v>
      </c>
    </row>
    <row r="510" spans="1:15">
      <c r="A510" s="193"/>
      <c r="B510" s="193" t="s">
        <v>1113</v>
      </c>
      <c r="C510" s="194">
        <v>826146.26</v>
      </c>
      <c r="D510" s="194">
        <v>38789.199999999997</v>
      </c>
      <c r="E510" s="194">
        <v>864935.46</v>
      </c>
      <c r="F510" s="194">
        <v>595746.17000000004</v>
      </c>
      <c r="G510" s="194">
        <v>595746.17000000004</v>
      </c>
      <c r="H510" s="194">
        <v>269189.28999999998</v>
      </c>
      <c r="I510" s="194">
        <v>536289.56999999995</v>
      </c>
      <c r="J510" s="194">
        <v>536289.56999999995</v>
      </c>
      <c r="K510" s="194">
        <v>328645.89</v>
      </c>
      <c r="L510" s="194">
        <v>528176.14</v>
      </c>
      <c r="M510" s="194">
        <v>528176.14</v>
      </c>
      <c r="N510" s="194">
        <v>269189.28999999998</v>
      </c>
      <c r="O510" s="194">
        <v>328645.89</v>
      </c>
    </row>
    <row r="511" spans="1:15">
      <c r="A511" s="195"/>
      <c r="B511" s="195" t="s">
        <v>1114</v>
      </c>
      <c r="C511" s="196">
        <v>478148.39</v>
      </c>
      <c r="D511" s="196">
        <v>56569.2</v>
      </c>
      <c r="E511" s="196">
        <v>534717.59</v>
      </c>
      <c r="F511" s="196">
        <v>420027.99</v>
      </c>
      <c r="G511" s="196">
        <v>420027.99</v>
      </c>
      <c r="H511" s="196">
        <v>114689.60000000001</v>
      </c>
      <c r="I511" s="196">
        <v>383945.81</v>
      </c>
      <c r="J511" s="196">
        <v>383945.81</v>
      </c>
      <c r="K511" s="196">
        <v>150771.78</v>
      </c>
      <c r="L511" s="196">
        <v>378206.56</v>
      </c>
      <c r="M511" s="196">
        <v>378206.56</v>
      </c>
      <c r="N511" s="196">
        <v>114689.60000000001</v>
      </c>
      <c r="O511" s="196">
        <v>150771.78</v>
      </c>
    </row>
    <row r="512" spans="1:15">
      <c r="A512" s="199">
        <v>7101</v>
      </c>
      <c r="B512" s="199" t="s">
        <v>899</v>
      </c>
      <c r="C512" s="200">
        <v>149728</v>
      </c>
      <c r="D512" s="200">
        <v>-14286</v>
      </c>
      <c r="E512" s="200">
        <v>135442</v>
      </c>
      <c r="F512" s="200">
        <v>113884.97</v>
      </c>
      <c r="G512" s="200">
        <v>113884.97</v>
      </c>
      <c r="H512" s="200">
        <v>21557.03</v>
      </c>
      <c r="I512" s="200">
        <v>113484.97</v>
      </c>
      <c r="J512" s="200">
        <v>113484.97</v>
      </c>
      <c r="K512" s="192">
        <v>21957.03</v>
      </c>
      <c r="L512" s="192">
        <v>113484.97</v>
      </c>
      <c r="M512" s="192">
        <v>113484.97</v>
      </c>
      <c r="N512" s="192">
        <v>21557.03</v>
      </c>
      <c r="O512" s="192">
        <v>21957.03</v>
      </c>
    </row>
    <row r="513" spans="1:15">
      <c r="A513" s="191" t="s">
        <v>803</v>
      </c>
      <c r="B513" s="191" t="s">
        <v>680</v>
      </c>
      <c r="C513" s="192">
        <v>148908</v>
      </c>
      <c r="D513" s="192">
        <v>-18666</v>
      </c>
      <c r="E513" s="210">
        <v>130242</v>
      </c>
      <c r="F513" s="192">
        <v>110362.47</v>
      </c>
      <c r="G513" s="192">
        <v>110362.47</v>
      </c>
      <c r="H513" s="192">
        <v>19879.53</v>
      </c>
      <c r="I513" s="192">
        <v>110362.47</v>
      </c>
      <c r="J513" s="192">
        <v>110362.47</v>
      </c>
      <c r="K513" s="192">
        <v>19879.53</v>
      </c>
      <c r="L513" s="192">
        <v>110362.47</v>
      </c>
      <c r="M513" s="192">
        <v>110362.47</v>
      </c>
      <c r="N513" s="192">
        <v>19879.53</v>
      </c>
      <c r="O513" s="192">
        <v>19879.53</v>
      </c>
    </row>
    <row r="514" spans="1:15">
      <c r="A514" s="191" t="s">
        <v>804</v>
      </c>
      <c r="B514" s="191" t="s">
        <v>681</v>
      </c>
      <c r="C514" s="192">
        <v>0</v>
      </c>
      <c r="D514" s="192">
        <v>4800</v>
      </c>
      <c r="E514" s="210">
        <v>4800</v>
      </c>
      <c r="F514" s="192">
        <v>3522.5</v>
      </c>
      <c r="G514" s="192">
        <v>3522.5</v>
      </c>
      <c r="H514" s="192">
        <v>1277.5</v>
      </c>
      <c r="I514" s="192">
        <v>3122.5</v>
      </c>
      <c r="J514" s="192">
        <v>3122.5</v>
      </c>
      <c r="K514" s="192">
        <v>1677.5</v>
      </c>
      <c r="L514" s="192">
        <v>3122.5</v>
      </c>
      <c r="M514" s="192">
        <v>3122.5</v>
      </c>
      <c r="N514" s="192">
        <v>1277.5</v>
      </c>
      <c r="O514" s="192">
        <v>1677.5</v>
      </c>
    </row>
    <row r="515" spans="1:15">
      <c r="A515" s="191" t="s">
        <v>805</v>
      </c>
      <c r="B515" s="191" t="s">
        <v>682</v>
      </c>
      <c r="C515" s="192">
        <v>820</v>
      </c>
      <c r="D515" s="192">
        <v>-420</v>
      </c>
      <c r="E515" s="210">
        <v>400</v>
      </c>
      <c r="F515" s="192">
        <v>0</v>
      </c>
      <c r="G515" s="192">
        <v>0</v>
      </c>
      <c r="H515" s="192">
        <v>400</v>
      </c>
      <c r="I515" s="192">
        <v>0</v>
      </c>
      <c r="J515" s="192">
        <v>0</v>
      </c>
      <c r="K515" s="192">
        <v>400</v>
      </c>
      <c r="L515" s="192">
        <v>0</v>
      </c>
      <c r="M515" s="192">
        <v>0</v>
      </c>
      <c r="N515" s="192">
        <v>400</v>
      </c>
      <c r="O515" s="192">
        <v>400</v>
      </c>
    </row>
    <row r="516" spans="1:15">
      <c r="A516" s="199">
        <v>7102</v>
      </c>
      <c r="B516" s="199" t="s">
        <v>903</v>
      </c>
      <c r="C516" s="200">
        <v>18149</v>
      </c>
      <c r="D516" s="200">
        <v>-1495.5</v>
      </c>
      <c r="E516" s="200">
        <v>16653.5</v>
      </c>
      <c r="F516" s="200">
        <v>14621.05</v>
      </c>
      <c r="G516" s="200">
        <v>14621.05</v>
      </c>
      <c r="H516" s="200">
        <v>2032.45</v>
      </c>
      <c r="I516" s="200">
        <v>14554.39</v>
      </c>
      <c r="J516" s="200">
        <v>14554.39</v>
      </c>
      <c r="K516" s="192">
        <v>2099.11</v>
      </c>
      <c r="L516" s="192">
        <v>14554.39</v>
      </c>
      <c r="M516" s="192">
        <v>14554.39</v>
      </c>
      <c r="N516" s="192">
        <v>2032.45</v>
      </c>
      <c r="O516" s="192">
        <v>2099.11</v>
      </c>
    </row>
    <row r="517" spans="1:15">
      <c r="A517" s="191" t="s">
        <v>806</v>
      </c>
      <c r="B517" s="191" t="s">
        <v>683</v>
      </c>
      <c r="C517" s="192">
        <v>12409</v>
      </c>
      <c r="D517" s="192">
        <v>-1155.5</v>
      </c>
      <c r="E517" s="210">
        <v>11253.5</v>
      </c>
      <c r="F517" s="192">
        <v>9580.31</v>
      </c>
      <c r="G517" s="192">
        <v>9580.31</v>
      </c>
      <c r="H517" s="192">
        <v>1673.19</v>
      </c>
      <c r="I517" s="192">
        <v>9546.98</v>
      </c>
      <c r="J517" s="192">
        <v>9546.98</v>
      </c>
      <c r="K517" s="192">
        <v>1706.52</v>
      </c>
      <c r="L517" s="192">
        <v>9546.98</v>
      </c>
      <c r="M517" s="192">
        <v>9546.98</v>
      </c>
      <c r="N517" s="192">
        <v>1673.19</v>
      </c>
      <c r="O517" s="192">
        <v>1706.52</v>
      </c>
    </row>
    <row r="518" spans="1:15">
      <c r="A518" s="191" t="s">
        <v>807</v>
      </c>
      <c r="B518" s="191" t="s">
        <v>684</v>
      </c>
      <c r="C518" s="192">
        <v>5740</v>
      </c>
      <c r="D518" s="192">
        <v>-340</v>
      </c>
      <c r="E518" s="210">
        <v>5400</v>
      </c>
      <c r="F518" s="192">
        <v>5040.74</v>
      </c>
      <c r="G518" s="192">
        <v>5040.74</v>
      </c>
      <c r="H518" s="192">
        <v>359.26</v>
      </c>
      <c r="I518" s="192">
        <v>5007.41</v>
      </c>
      <c r="J518" s="192">
        <v>5007.41</v>
      </c>
      <c r="K518" s="192">
        <v>392.59</v>
      </c>
      <c r="L518" s="192">
        <v>5007.41</v>
      </c>
      <c r="M518" s="192">
        <v>5007.41</v>
      </c>
      <c r="N518" s="192">
        <v>359.26</v>
      </c>
      <c r="O518" s="192">
        <v>392.59</v>
      </c>
    </row>
    <row r="519" spans="1:15">
      <c r="A519" s="199">
        <v>7105</v>
      </c>
      <c r="B519" s="199" t="s">
        <v>906</v>
      </c>
      <c r="C519" s="200">
        <v>1500</v>
      </c>
      <c r="D519" s="200">
        <v>0</v>
      </c>
      <c r="E519" s="200">
        <v>1500</v>
      </c>
      <c r="F519" s="200">
        <v>13.33</v>
      </c>
      <c r="G519" s="200">
        <v>13.33</v>
      </c>
      <c r="H519" s="200">
        <v>1486.67</v>
      </c>
      <c r="I519" s="200">
        <v>13.33</v>
      </c>
      <c r="J519" s="200">
        <v>13.33</v>
      </c>
      <c r="K519" s="192">
        <v>1486.67</v>
      </c>
      <c r="L519" s="192">
        <v>13.33</v>
      </c>
      <c r="M519" s="192">
        <v>13.33</v>
      </c>
      <c r="N519" s="192">
        <v>1486.67</v>
      </c>
      <c r="O519" s="192">
        <v>1486.67</v>
      </c>
    </row>
    <row r="520" spans="1:15">
      <c r="A520" s="191" t="s">
        <v>167</v>
      </c>
      <c r="B520" s="191" t="s">
        <v>731</v>
      </c>
      <c r="C520" s="192">
        <v>100</v>
      </c>
      <c r="D520" s="192">
        <v>0</v>
      </c>
      <c r="E520" s="210">
        <v>100</v>
      </c>
      <c r="F520" s="192">
        <v>0</v>
      </c>
      <c r="G520" s="192">
        <v>0</v>
      </c>
      <c r="H520" s="192">
        <v>100</v>
      </c>
      <c r="I520" s="192">
        <v>0</v>
      </c>
      <c r="J520" s="192">
        <v>0</v>
      </c>
      <c r="K520" s="192">
        <v>100</v>
      </c>
      <c r="L520" s="192">
        <v>0</v>
      </c>
      <c r="M520" s="192">
        <v>0</v>
      </c>
      <c r="N520" s="192">
        <v>100</v>
      </c>
      <c r="O520" s="192">
        <v>100</v>
      </c>
    </row>
    <row r="521" spans="1:15">
      <c r="A521" s="191" t="s">
        <v>168</v>
      </c>
      <c r="B521" s="191" t="s">
        <v>685</v>
      </c>
      <c r="C521" s="192">
        <v>100</v>
      </c>
      <c r="D521" s="192">
        <v>0</v>
      </c>
      <c r="E521" s="210">
        <v>100</v>
      </c>
      <c r="F521" s="192">
        <v>13.33</v>
      </c>
      <c r="G521" s="192">
        <v>13.33</v>
      </c>
      <c r="H521" s="192">
        <v>86.67</v>
      </c>
      <c r="I521" s="192">
        <v>13.33</v>
      </c>
      <c r="J521" s="192">
        <v>13.33</v>
      </c>
      <c r="K521" s="192">
        <v>86.67</v>
      </c>
      <c r="L521" s="192">
        <v>13.33</v>
      </c>
      <c r="M521" s="192">
        <v>13.33</v>
      </c>
      <c r="N521" s="192">
        <v>86.67</v>
      </c>
      <c r="O521" s="192">
        <v>86.67</v>
      </c>
    </row>
    <row r="522" spans="1:15">
      <c r="A522" s="191" t="s">
        <v>808</v>
      </c>
      <c r="B522" s="191" t="s">
        <v>686</v>
      </c>
      <c r="C522" s="192">
        <v>1300</v>
      </c>
      <c r="D522" s="192">
        <v>0</v>
      </c>
      <c r="E522" s="210">
        <v>1300</v>
      </c>
      <c r="F522" s="192">
        <v>0</v>
      </c>
      <c r="G522" s="192">
        <v>0</v>
      </c>
      <c r="H522" s="192">
        <v>1300</v>
      </c>
      <c r="I522" s="192">
        <v>0</v>
      </c>
      <c r="J522" s="192">
        <v>0</v>
      </c>
      <c r="K522" s="192">
        <v>1300</v>
      </c>
      <c r="L522" s="192">
        <v>0</v>
      </c>
      <c r="M522" s="192">
        <v>0</v>
      </c>
      <c r="N522" s="192">
        <v>1300</v>
      </c>
      <c r="O522" s="192">
        <v>1300</v>
      </c>
    </row>
    <row r="523" spans="1:15">
      <c r="A523" s="199">
        <v>7106</v>
      </c>
      <c r="B523" s="199" t="s">
        <v>913</v>
      </c>
      <c r="C523" s="200">
        <v>30501.32</v>
      </c>
      <c r="D523" s="200">
        <v>-2840.22</v>
      </c>
      <c r="E523" s="200">
        <v>27661.1</v>
      </c>
      <c r="F523" s="200">
        <v>21182.02</v>
      </c>
      <c r="G523" s="200">
        <v>21182.02</v>
      </c>
      <c r="H523" s="200">
        <v>6479.08</v>
      </c>
      <c r="I523" s="200">
        <v>21133.42</v>
      </c>
      <c r="J523" s="200">
        <v>21133.42</v>
      </c>
      <c r="K523" s="192">
        <v>6527.68</v>
      </c>
      <c r="L523" s="192">
        <v>21133.42</v>
      </c>
      <c r="M523" s="192">
        <v>21133.42</v>
      </c>
      <c r="N523" s="192">
        <v>6479.08</v>
      </c>
      <c r="O523" s="192">
        <v>6527.68</v>
      </c>
    </row>
    <row r="524" spans="1:15">
      <c r="A524" s="191" t="s">
        <v>809</v>
      </c>
      <c r="B524" s="191" t="s">
        <v>687</v>
      </c>
      <c r="C524" s="192">
        <v>18092.32</v>
      </c>
      <c r="D524" s="192">
        <v>-1684.72</v>
      </c>
      <c r="E524" s="210">
        <v>16407.599999999999</v>
      </c>
      <c r="F524" s="192">
        <v>13309.54</v>
      </c>
      <c r="G524" s="192">
        <v>13309.54</v>
      </c>
      <c r="H524" s="192">
        <v>3098.06</v>
      </c>
      <c r="I524" s="192">
        <v>13260.94</v>
      </c>
      <c r="J524" s="192">
        <v>13260.94</v>
      </c>
      <c r="K524" s="192">
        <v>3146.66</v>
      </c>
      <c r="L524" s="192">
        <v>13260.94</v>
      </c>
      <c r="M524" s="192">
        <v>13260.94</v>
      </c>
      <c r="N524" s="192">
        <v>3098.06</v>
      </c>
      <c r="O524" s="192">
        <v>3146.66</v>
      </c>
    </row>
    <row r="525" spans="1:15">
      <c r="A525" s="191" t="s">
        <v>810</v>
      </c>
      <c r="B525" s="191" t="s">
        <v>688</v>
      </c>
      <c r="C525" s="192">
        <v>12409</v>
      </c>
      <c r="D525" s="192">
        <v>-1155.5</v>
      </c>
      <c r="E525" s="210">
        <v>11253.5</v>
      </c>
      <c r="F525" s="192">
        <v>7872.48</v>
      </c>
      <c r="G525" s="192">
        <v>7872.48</v>
      </c>
      <c r="H525" s="192">
        <v>3381.02</v>
      </c>
      <c r="I525" s="192">
        <v>7872.48</v>
      </c>
      <c r="J525" s="192">
        <v>7872.48</v>
      </c>
      <c r="K525" s="192">
        <v>3381.02</v>
      </c>
      <c r="L525" s="192">
        <v>7872.48</v>
      </c>
      <c r="M525" s="192">
        <v>7872.48</v>
      </c>
      <c r="N525" s="192">
        <v>3381.02</v>
      </c>
      <c r="O525" s="192">
        <v>3381.02</v>
      </c>
    </row>
    <row r="526" spans="1:15">
      <c r="A526" s="199">
        <v>7107</v>
      </c>
      <c r="B526" s="199" t="s">
        <v>916</v>
      </c>
      <c r="C526" s="200">
        <v>100</v>
      </c>
      <c r="D526" s="200">
        <v>1185</v>
      </c>
      <c r="E526" s="200">
        <v>1285</v>
      </c>
      <c r="F526" s="200">
        <v>954.1</v>
      </c>
      <c r="G526" s="200">
        <v>954.1</v>
      </c>
      <c r="H526" s="200">
        <v>330.9</v>
      </c>
      <c r="I526" s="200">
        <v>954.1</v>
      </c>
      <c r="J526" s="200">
        <v>954.1</v>
      </c>
      <c r="K526" s="192">
        <v>330.9</v>
      </c>
      <c r="L526" s="192">
        <v>954.1</v>
      </c>
      <c r="M526" s="192">
        <v>954.1</v>
      </c>
      <c r="N526" s="192">
        <v>330.9</v>
      </c>
      <c r="O526" s="192">
        <v>330.9</v>
      </c>
    </row>
    <row r="527" spans="1:15">
      <c r="A527" s="191" t="s">
        <v>169</v>
      </c>
      <c r="B527" s="191" t="s">
        <v>689</v>
      </c>
      <c r="C527" s="192">
        <v>100</v>
      </c>
      <c r="D527" s="192">
        <v>1185</v>
      </c>
      <c r="E527" s="210">
        <v>1285</v>
      </c>
      <c r="F527" s="192">
        <v>954.1</v>
      </c>
      <c r="G527" s="192">
        <v>954.1</v>
      </c>
      <c r="H527" s="192">
        <v>330.9</v>
      </c>
      <c r="I527" s="192">
        <v>954.1</v>
      </c>
      <c r="J527" s="192">
        <v>954.1</v>
      </c>
      <c r="K527" s="192">
        <v>330.9</v>
      </c>
      <c r="L527" s="192">
        <v>954.1</v>
      </c>
      <c r="M527" s="192">
        <v>954.1</v>
      </c>
      <c r="N527" s="192">
        <v>330.9</v>
      </c>
      <c r="O527" s="192">
        <v>330.9</v>
      </c>
    </row>
    <row r="528" spans="1:15">
      <c r="A528" s="199">
        <v>7301</v>
      </c>
      <c r="B528" s="199" t="s">
        <v>918</v>
      </c>
      <c r="C528" s="200">
        <v>100</v>
      </c>
      <c r="D528" s="200">
        <v>0</v>
      </c>
      <c r="E528" s="200">
        <v>100</v>
      </c>
      <c r="F528" s="200">
        <v>66</v>
      </c>
      <c r="G528" s="200">
        <v>66</v>
      </c>
      <c r="H528" s="200">
        <v>34</v>
      </c>
      <c r="I528" s="200">
        <v>66</v>
      </c>
      <c r="J528" s="200">
        <v>66</v>
      </c>
      <c r="K528" s="192">
        <v>34</v>
      </c>
      <c r="L528" s="192">
        <v>66</v>
      </c>
      <c r="M528" s="192">
        <v>66</v>
      </c>
      <c r="N528" s="192">
        <v>34</v>
      </c>
      <c r="O528" s="192">
        <v>34</v>
      </c>
    </row>
    <row r="529" spans="1:15">
      <c r="A529" s="191" t="s">
        <v>170</v>
      </c>
      <c r="B529" s="191" t="s">
        <v>690</v>
      </c>
      <c r="C529" s="192">
        <v>100</v>
      </c>
      <c r="D529" s="192">
        <v>0</v>
      </c>
      <c r="E529" s="210">
        <v>100</v>
      </c>
      <c r="F529" s="192">
        <v>66</v>
      </c>
      <c r="G529" s="192">
        <v>66</v>
      </c>
      <c r="H529" s="192">
        <v>34</v>
      </c>
      <c r="I529" s="192">
        <v>66</v>
      </c>
      <c r="J529" s="192">
        <v>66</v>
      </c>
      <c r="K529" s="192">
        <v>34</v>
      </c>
      <c r="L529" s="192">
        <v>66</v>
      </c>
      <c r="M529" s="192">
        <v>66</v>
      </c>
      <c r="N529" s="192">
        <v>34</v>
      </c>
      <c r="O529" s="192">
        <v>34</v>
      </c>
    </row>
    <row r="530" spans="1:15">
      <c r="A530" s="199">
        <v>7302</v>
      </c>
      <c r="B530" s="199" t="s">
        <v>921</v>
      </c>
      <c r="C530" s="200">
        <v>254120.07</v>
      </c>
      <c r="D530" s="200">
        <v>-79380.740000000005</v>
      </c>
      <c r="E530" s="200">
        <v>174739.33</v>
      </c>
      <c r="F530" s="200">
        <v>119443.55</v>
      </c>
      <c r="G530" s="200">
        <v>119443.55</v>
      </c>
      <c r="H530" s="200">
        <v>55295.78</v>
      </c>
      <c r="I530" s="200">
        <v>117816.63</v>
      </c>
      <c r="J530" s="200">
        <v>117816.63</v>
      </c>
      <c r="K530" s="192">
        <v>56922.7</v>
      </c>
      <c r="L530" s="192">
        <v>112087.53</v>
      </c>
      <c r="M530" s="192">
        <v>112087.53</v>
      </c>
      <c r="N530" s="192">
        <v>55295.78</v>
      </c>
      <c r="O530" s="192">
        <v>56922.7</v>
      </c>
    </row>
    <row r="531" spans="1:15">
      <c r="A531" s="191" t="s">
        <v>171</v>
      </c>
      <c r="B531" s="191" t="s">
        <v>691</v>
      </c>
      <c r="C531" s="192">
        <v>500</v>
      </c>
      <c r="D531" s="192">
        <v>1300</v>
      </c>
      <c r="E531" s="210">
        <v>1800</v>
      </c>
      <c r="F531" s="192">
        <v>1745.5</v>
      </c>
      <c r="G531" s="192">
        <v>1745.5</v>
      </c>
      <c r="H531" s="192">
        <v>54.5</v>
      </c>
      <c r="I531" s="192">
        <v>1745.5</v>
      </c>
      <c r="J531" s="192">
        <v>1745.5</v>
      </c>
      <c r="K531" s="192">
        <v>54.5</v>
      </c>
      <c r="L531" s="192">
        <v>1736.99</v>
      </c>
      <c r="M531" s="192">
        <v>1736.99</v>
      </c>
      <c r="N531" s="192">
        <v>54.5</v>
      </c>
      <c r="O531" s="192">
        <v>54.5</v>
      </c>
    </row>
    <row r="532" spans="1:15">
      <c r="A532" s="191" t="s">
        <v>176</v>
      </c>
      <c r="B532" s="191" t="s">
        <v>692</v>
      </c>
      <c r="C532" s="192">
        <v>5000</v>
      </c>
      <c r="D532" s="192">
        <v>-5000</v>
      </c>
      <c r="E532" s="210">
        <v>0</v>
      </c>
      <c r="F532" s="192">
        <v>0</v>
      </c>
      <c r="G532" s="192">
        <v>0</v>
      </c>
      <c r="H532" s="192">
        <v>0</v>
      </c>
      <c r="I532" s="192">
        <v>0</v>
      </c>
      <c r="J532" s="192">
        <v>0</v>
      </c>
      <c r="K532" s="192">
        <v>0</v>
      </c>
      <c r="L532" s="192">
        <v>0</v>
      </c>
      <c r="M532" s="192">
        <v>0</v>
      </c>
      <c r="N532" s="192">
        <v>0</v>
      </c>
      <c r="O532" s="192">
        <v>0</v>
      </c>
    </row>
    <row r="533" spans="1:15">
      <c r="A533" s="191" t="s">
        <v>1115</v>
      </c>
      <c r="B533" s="191" t="s">
        <v>604</v>
      </c>
      <c r="C533" s="192">
        <v>4500</v>
      </c>
      <c r="D533" s="192">
        <v>10100</v>
      </c>
      <c r="E533" s="210">
        <v>14600</v>
      </c>
      <c r="F533" s="192">
        <v>13650</v>
      </c>
      <c r="G533" s="192">
        <v>13650</v>
      </c>
      <c r="H533" s="192">
        <v>950</v>
      </c>
      <c r="I533" s="192">
        <v>13650</v>
      </c>
      <c r="J533" s="192">
        <v>13650</v>
      </c>
      <c r="K533" s="192">
        <v>950</v>
      </c>
      <c r="L533" s="192">
        <v>13564.25</v>
      </c>
      <c r="M533" s="192">
        <v>13564.25</v>
      </c>
      <c r="N533" s="192">
        <v>950</v>
      </c>
      <c r="O533" s="192">
        <v>950</v>
      </c>
    </row>
    <row r="534" spans="1:15">
      <c r="A534" s="191" t="s">
        <v>606</v>
      </c>
      <c r="B534" s="191" t="s">
        <v>605</v>
      </c>
      <c r="C534" s="192">
        <v>4500</v>
      </c>
      <c r="D534" s="192">
        <v>4950</v>
      </c>
      <c r="E534" s="210">
        <v>9450</v>
      </c>
      <c r="F534" s="192">
        <v>8736.51</v>
      </c>
      <c r="G534" s="192">
        <v>8736.51</v>
      </c>
      <c r="H534" s="192">
        <v>713.49</v>
      </c>
      <c r="I534" s="192">
        <v>8736.51</v>
      </c>
      <c r="J534" s="192">
        <v>8736.51</v>
      </c>
      <c r="K534" s="192">
        <v>713.49</v>
      </c>
      <c r="L534" s="192">
        <v>8685.2800000000007</v>
      </c>
      <c r="M534" s="192">
        <v>8685.2800000000007</v>
      </c>
      <c r="N534" s="192">
        <v>713.49</v>
      </c>
      <c r="O534" s="192">
        <v>713.49</v>
      </c>
    </row>
    <row r="535" spans="1:15">
      <c r="A535" s="191" t="s">
        <v>1116</v>
      </c>
      <c r="B535" s="191" t="s">
        <v>1117</v>
      </c>
      <c r="C535" s="192">
        <v>0</v>
      </c>
      <c r="D535" s="192">
        <v>10000</v>
      </c>
      <c r="E535" s="210">
        <v>10000</v>
      </c>
      <c r="F535" s="192">
        <v>0</v>
      </c>
      <c r="G535" s="192">
        <v>0</v>
      </c>
      <c r="H535" s="192">
        <v>10000</v>
      </c>
      <c r="I535" s="192">
        <v>0</v>
      </c>
      <c r="J535" s="192">
        <v>0</v>
      </c>
      <c r="K535" s="192">
        <v>10000</v>
      </c>
      <c r="L535" s="192">
        <v>0</v>
      </c>
      <c r="M535" s="192">
        <v>0</v>
      </c>
      <c r="N535" s="192">
        <v>10000</v>
      </c>
      <c r="O535" s="192">
        <v>10000</v>
      </c>
    </row>
    <row r="536" spans="1:15">
      <c r="A536" s="191" t="s">
        <v>608</v>
      </c>
      <c r="B536" s="191" t="s">
        <v>607</v>
      </c>
      <c r="C536" s="192">
        <v>12000</v>
      </c>
      <c r="D536" s="192">
        <v>1244</v>
      </c>
      <c r="E536" s="210">
        <v>13244</v>
      </c>
      <c r="F536" s="192">
        <v>13144</v>
      </c>
      <c r="G536" s="192">
        <v>13144</v>
      </c>
      <c r="H536" s="192">
        <v>100</v>
      </c>
      <c r="I536" s="192">
        <v>13144</v>
      </c>
      <c r="J536" s="192">
        <v>13144</v>
      </c>
      <c r="K536" s="192">
        <v>100</v>
      </c>
      <c r="L536" s="192">
        <v>13081</v>
      </c>
      <c r="M536" s="192">
        <v>13081</v>
      </c>
      <c r="N536" s="192">
        <v>100</v>
      </c>
      <c r="O536" s="192">
        <v>100</v>
      </c>
    </row>
    <row r="537" spans="1:15">
      <c r="A537" s="191" t="s">
        <v>610</v>
      </c>
      <c r="B537" s="191" t="s">
        <v>609</v>
      </c>
      <c r="C537" s="192">
        <v>1000</v>
      </c>
      <c r="D537" s="192">
        <v>-1000</v>
      </c>
      <c r="E537" s="210">
        <v>0</v>
      </c>
      <c r="F537" s="192">
        <v>0</v>
      </c>
      <c r="G537" s="192">
        <v>0</v>
      </c>
      <c r="H537" s="192">
        <v>0</v>
      </c>
      <c r="I537" s="192">
        <v>0</v>
      </c>
      <c r="J537" s="192">
        <v>0</v>
      </c>
      <c r="K537" s="192">
        <v>0</v>
      </c>
      <c r="L537" s="192">
        <v>0</v>
      </c>
      <c r="M537" s="192">
        <v>0</v>
      </c>
      <c r="N537" s="192">
        <v>0</v>
      </c>
      <c r="O537" s="192">
        <v>0</v>
      </c>
    </row>
    <row r="538" spans="1:15">
      <c r="A538" s="191" t="s">
        <v>193</v>
      </c>
      <c r="B538" s="191" t="s">
        <v>611</v>
      </c>
      <c r="C538" s="192">
        <v>60000</v>
      </c>
      <c r="D538" s="192">
        <v>-48413.73</v>
      </c>
      <c r="E538" s="210">
        <v>11586.27</v>
      </c>
      <c r="F538" s="192">
        <v>10292.799999999999</v>
      </c>
      <c r="G538" s="192">
        <v>10292.799999999999</v>
      </c>
      <c r="H538" s="192">
        <v>1293.47</v>
      </c>
      <c r="I538" s="192">
        <v>10292.799999999999</v>
      </c>
      <c r="J538" s="192">
        <v>10292.799999999999</v>
      </c>
      <c r="K538" s="192">
        <v>1293.47</v>
      </c>
      <c r="L538" s="192">
        <v>10292.799999999999</v>
      </c>
      <c r="M538" s="192">
        <v>10292.799999999999</v>
      </c>
      <c r="N538" s="192">
        <v>1293.47</v>
      </c>
      <c r="O538" s="192">
        <v>1293.47</v>
      </c>
    </row>
    <row r="539" spans="1:15">
      <c r="A539" s="191" t="s">
        <v>201</v>
      </c>
      <c r="B539" s="191" t="s">
        <v>612</v>
      </c>
      <c r="C539" s="192">
        <v>13000</v>
      </c>
      <c r="D539" s="192">
        <v>-13000</v>
      </c>
      <c r="E539" s="210">
        <v>0</v>
      </c>
      <c r="F539" s="192">
        <v>0</v>
      </c>
      <c r="G539" s="192">
        <v>0</v>
      </c>
      <c r="H539" s="192">
        <v>0</v>
      </c>
      <c r="I539" s="192">
        <v>0</v>
      </c>
      <c r="J539" s="192">
        <v>0</v>
      </c>
      <c r="K539" s="192">
        <v>0</v>
      </c>
      <c r="L539" s="192">
        <v>0</v>
      </c>
      <c r="M539" s="192">
        <v>0</v>
      </c>
      <c r="N539" s="192">
        <v>0</v>
      </c>
      <c r="O539" s="192">
        <v>0</v>
      </c>
    </row>
    <row r="540" spans="1:15">
      <c r="A540" s="191" t="s">
        <v>189</v>
      </c>
      <c r="B540" s="191" t="s">
        <v>613</v>
      </c>
      <c r="C540" s="192">
        <v>40000</v>
      </c>
      <c r="D540" s="192">
        <v>-4794</v>
      </c>
      <c r="E540" s="210">
        <v>35206</v>
      </c>
      <c r="F540" s="192">
        <v>27071.84</v>
      </c>
      <c r="G540" s="192">
        <v>27071.84</v>
      </c>
      <c r="H540" s="192">
        <v>8134.16</v>
      </c>
      <c r="I540" s="192">
        <v>27071.84</v>
      </c>
      <c r="J540" s="192">
        <v>27071.84</v>
      </c>
      <c r="K540" s="192">
        <v>8134.16</v>
      </c>
      <c r="L540" s="192">
        <v>26976.53</v>
      </c>
      <c r="M540" s="192">
        <v>26976.53</v>
      </c>
      <c r="N540" s="192">
        <v>8134.16</v>
      </c>
      <c r="O540" s="192">
        <v>8134.16</v>
      </c>
    </row>
    <row r="541" spans="1:15">
      <c r="A541" s="191" t="s">
        <v>194</v>
      </c>
      <c r="B541" s="191" t="s">
        <v>614</v>
      </c>
      <c r="C541" s="192">
        <v>3500</v>
      </c>
      <c r="D541" s="192">
        <v>-764.4</v>
      </c>
      <c r="E541" s="210">
        <v>2735.6</v>
      </c>
      <c r="F541" s="192">
        <v>2735.6</v>
      </c>
      <c r="G541" s="192">
        <v>2735.6</v>
      </c>
      <c r="H541" s="192">
        <v>0</v>
      </c>
      <c r="I541" s="192">
        <v>2159.6999999999998</v>
      </c>
      <c r="J541" s="192">
        <v>2159.6999999999998</v>
      </c>
      <c r="K541" s="192">
        <v>575.9</v>
      </c>
      <c r="L541" s="192">
        <v>0</v>
      </c>
      <c r="M541" s="192">
        <v>0</v>
      </c>
      <c r="N541" s="192">
        <v>0</v>
      </c>
      <c r="O541" s="192">
        <v>575.9</v>
      </c>
    </row>
    <row r="542" spans="1:15">
      <c r="A542" s="191" t="s">
        <v>195</v>
      </c>
      <c r="B542" s="191" t="s">
        <v>615</v>
      </c>
      <c r="C542" s="192">
        <v>2532.89</v>
      </c>
      <c r="D542" s="192">
        <v>-1092.8900000000001</v>
      </c>
      <c r="E542" s="210">
        <v>1440</v>
      </c>
      <c r="F542" s="192">
        <v>1367.8</v>
      </c>
      <c r="G542" s="192">
        <v>1367.8</v>
      </c>
      <c r="H542" s="192">
        <v>72.2</v>
      </c>
      <c r="I542" s="192">
        <v>1079.8499999999999</v>
      </c>
      <c r="J542" s="192">
        <v>1079.8499999999999</v>
      </c>
      <c r="K542" s="192">
        <v>360.15</v>
      </c>
      <c r="L542" s="192">
        <v>0</v>
      </c>
      <c r="M542" s="192">
        <v>0</v>
      </c>
      <c r="N542" s="192">
        <v>72.2</v>
      </c>
      <c r="O542" s="192">
        <v>360.15</v>
      </c>
    </row>
    <row r="543" spans="1:15">
      <c r="A543" s="191" t="s">
        <v>190</v>
      </c>
      <c r="B543" s="191" t="s">
        <v>616</v>
      </c>
      <c r="C543" s="192">
        <v>187.18</v>
      </c>
      <c r="D543" s="192">
        <v>0</v>
      </c>
      <c r="E543" s="210">
        <v>187.18</v>
      </c>
      <c r="F543" s="192">
        <v>187.17</v>
      </c>
      <c r="G543" s="192">
        <v>187.17</v>
      </c>
      <c r="H543" s="192">
        <v>0.01</v>
      </c>
      <c r="I543" s="192">
        <v>0</v>
      </c>
      <c r="J543" s="192">
        <v>0</v>
      </c>
      <c r="K543" s="192">
        <v>187.18</v>
      </c>
      <c r="L543" s="192">
        <v>0</v>
      </c>
      <c r="M543" s="192">
        <v>0</v>
      </c>
      <c r="N543" s="192">
        <v>0.01</v>
      </c>
      <c r="O543" s="192">
        <v>187.18</v>
      </c>
    </row>
    <row r="544" spans="1:15">
      <c r="A544" s="191" t="s">
        <v>197</v>
      </c>
      <c r="B544" s="191" t="s">
        <v>617</v>
      </c>
      <c r="C544" s="192">
        <v>3500</v>
      </c>
      <c r="D544" s="192">
        <v>0</v>
      </c>
      <c r="E544" s="210">
        <v>3500</v>
      </c>
      <c r="F544" s="192">
        <v>2277.52</v>
      </c>
      <c r="G544" s="192">
        <v>2277.52</v>
      </c>
      <c r="H544" s="192">
        <v>1222.48</v>
      </c>
      <c r="I544" s="192">
        <v>2277.52</v>
      </c>
      <c r="J544" s="192">
        <v>2277.52</v>
      </c>
      <c r="K544" s="192">
        <v>1222.48</v>
      </c>
      <c r="L544" s="192">
        <v>2251.4699999999998</v>
      </c>
      <c r="M544" s="192">
        <v>2251.4699999999998</v>
      </c>
      <c r="N544" s="192">
        <v>1222.48</v>
      </c>
      <c r="O544" s="192">
        <v>1222.48</v>
      </c>
    </row>
    <row r="545" spans="1:15">
      <c r="A545" s="191" t="s">
        <v>619</v>
      </c>
      <c r="B545" s="191" t="s">
        <v>618</v>
      </c>
      <c r="C545" s="192">
        <v>2000</v>
      </c>
      <c r="D545" s="192">
        <v>1000</v>
      </c>
      <c r="E545" s="210">
        <v>3000</v>
      </c>
      <c r="F545" s="192">
        <v>961.6</v>
      </c>
      <c r="G545" s="192">
        <v>961.6</v>
      </c>
      <c r="H545" s="192">
        <v>2038.4</v>
      </c>
      <c r="I545" s="192">
        <v>961.6</v>
      </c>
      <c r="J545" s="192">
        <v>961.6</v>
      </c>
      <c r="K545" s="192">
        <v>2038.4</v>
      </c>
      <c r="L545" s="192">
        <v>961.6</v>
      </c>
      <c r="M545" s="192">
        <v>961.6</v>
      </c>
      <c r="N545" s="192">
        <v>2038.4</v>
      </c>
      <c r="O545" s="192">
        <v>2038.4</v>
      </c>
    </row>
    <row r="546" spans="1:15">
      <c r="A546" s="191" t="s">
        <v>621</v>
      </c>
      <c r="B546" s="191" t="s">
        <v>620</v>
      </c>
      <c r="C546" s="192">
        <v>15600</v>
      </c>
      <c r="D546" s="192">
        <v>-6200</v>
      </c>
      <c r="E546" s="210">
        <v>9400</v>
      </c>
      <c r="F546" s="192">
        <v>0</v>
      </c>
      <c r="G546" s="192">
        <v>0</v>
      </c>
      <c r="H546" s="192">
        <v>9400</v>
      </c>
      <c r="I546" s="192">
        <v>0</v>
      </c>
      <c r="J546" s="192">
        <v>0</v>
      </c>
      <c r="K546" s="192">
        <v>9400</v>
      </c>
      <c r="L546" s="192">
        <v>0</v>
      </c>
      <c r="M546" s="192">
        <v>0</v>
      </c>
      <c r="N546" s="192">
        <v>9400</v>
      </c>
      <c r="O546" s="192">
        <v>9400</v>
      </c>
    </row>
    <row r="547" spans="1:15">
      <c r="A547" s="191" t="s">
        <v>199</v>
      </c>
      <c r="B547" s="191" t="s">
        <v>622</v>
      </c>
      <c r="C547" s="192">
        <v>12000</v>
      </c>
      <c r="D547" s="192">
        <v>-1460</v>
      </c>
      <c r="E547" s="210">
        <v>10540</v>
      </c>
      <c r="F547" s="192">
        <v>0</v>
      </c>
      <c r="G547" s="192">
        <v>0</v>
      </c>
      <c r="H547" s="192">
        <v>10540</v>
      </c>
      <c r="I547" s="192">
        <v>0</v>
      </c>
      <c r="J547" s="192">
        <v>0</v>
      </c>
      <c r="K547" s="192">
        <v>10540</v>
      </c>
      <c r="L547" s="192">
        <v>0</v>
      </c>
      <c r="M547" s="192">
        <v>0</v>
      </c>
      <c r="N547" s="192">
        <v>10540</v>
      </c>
      <c r="O547" s="192">
        <v>10540</v>
      </c>
    </row>
    <row r="548" spans="1:15">
      <c r="A548" s="191" t="s">
        <v>624</v>
      </c>
      <c r="B548" s="191" t="s">
        <v>623</v>
      </c>
      <c r="C548" s="192">
        <v>2200</v>
      </c>
      <c r="D548" s="192">
        <v>-2200</v>
      </c>
      <c r="E548" s="210">
        <v>0</v>
      </c>
      <c r="F548" s="192">
        <v>0</v>
      </c>
      <c r="G548" s="192">
        <v>0</v>
      </c>
      <c r="H548" s="192">
        <v>0</v>
      </c>
      <c r="I548" s="192">
        <v>0</v>
      </c>
      <c r="J548" s="192">
        <v>0</v>
      </c>
      <c r="K548" s="192">
        <v>0</v>
      </c>
      <c r="L548" s="192">
        <v>0</v>
      </c>
      <c r="M548" s="192">
        <v>0</v>
      </c>
      <c r="N548" s="192">
        <v>0</v>
      </c>
      <c r="O548" s="192">
        <v>0</v>
      </c>
    </row>
    <row r="549" spans="1:15">
      <c r="A549" s="191" t="s">
        <v>191</v>
      </c>
      <c r="B549" s="191" t="s">
        <v>625</v>
      </c>
      <c r="C549" s="192">
        <v>20000</v>
      </c>
      <c r="D549" s="192">
        <v>19114.13</v>
      </c>
      <c r="E549" s="210">
        <v>39114.129999999997</v>
      </c>
      <c r="F549" s="192">
        <v>31280.81</v>
      </c>
      <c r="G549" s="192">
        <v>31280.81</v>
      </c>
      <c r="H549" s="192">
        <v>7833.32</v>
      </c>
      <c r="I549" s="192">
        <v>31280.81</v>
      </c>
      <c r="J549" s="192">
        <v>31280.81</v>
      </c>
      <c r="K549" s="192">
        <v>7833.32</v>
      </c>
      <c r="L549" s="192">
        <v>31280.81</v>
      </c>
      <c r="M549" s="192">
        <v>31280.81</v>
      </c>
      <c r="N549" s="192">
        <v>7833.32</v>
      </c>
      <c r="O549" s="192">
        <v>7833.32</v>
      </c>
    </row>
    <row r="550" spans="1:15">
      <c r="A550" s="191" t="s">
        <v>627</v>
      </c>
      <c r="B550" s="191" t="s">
        <v>626</v>
      </c>
      <c r="C550" s="192">
        <v>3000</v>
      </c>
      <c r="D550" s="192">
        <v>-1000</v>
      </c>
      <c r="E550" s="210">
        <v>2000</v>
      </c>
      <c r="F550" s="192">
        <v>0</v>
      </c>
      <c r="G550" s="192">
        <v>0</v>
      </c>
      <c r="H550" s="192">
        <v>2000</v>
      </c>
      <c r="I550" s="192">
        <v>0</v>
      </c>
      <c r="J550" s="192">
        <v>0</v>
      </c>
      <c r="K550" s="192">
        <v>2000</v>
      </c>
      <c r="L550" s="192">
        <v>0</v>
      </c>
      <c r="M550" s="192">
        <v>0</v>
      </c>
      <c r="N550" s="192">
        <v>2000</v>
      </c>
      <c r="O550" s="192">
        <v>2000</v>
      </c>
    </row>
    <row r="551" spans="1:15">
      <c r="A551" s="191" t="s">
        <v>629</v>
      </c>
      <c r="B551" s="191" t="s">
        <v>628</v>
      </c>
      <c r="C551" s="192">
        <v>30000</v>
      </c>
      <c r="D551" s="192">
        <v>-29243.86</v>
      </c>
      <c r="E551" s="210">
        <v>756.14</v>
      </c>
      <c r="F551" s="192">
        <v>0</v>
      </c>
      <c r="G551" s="192">
        <v>0</v>
      </c>
      <c r="H551" s="192">
        <v>756.14</v>
      </c>
      <c r="I551" s="192">
        <v>0</v>
      </c>
      <c r="J551" s="192">
        <v>0</v>
      </c>
      <c r="K551" s="192">
        <v>756.14</v>
      </c>
      <c r="L551" s="192">
        <v>0</v>
      </c>
      <c r="M551" s="192">
        <v>0</v>
      </c>
      <c r="N551" s="192">
        <v>756.14</v>
      </c>
      <c r="O551" s="192">
        <v>756.14</v>
      </c>
    </row>
    <row r="552" spans="1:15">
      <c r="A552" s="191" t="s">
        <v>631</v>
      </c>
      <c r="B552" s="191" t="s">
        <v>630</v>
      </c>
      <c r="C552" s="192">
        <v>15600</v>
      </c>
      <c r="D552" s="192">
        <v>-12299.99</v>
      </c>
      <c r="E552" s="210">
        <v>3300.01</v>
      </c>
      <c r="F552" s="192">
        <v>3256.8</v>
      </c>
      <c r="G552" s="192">
        <v>3256.8</v>
      </c>
      <c r="H552" s="192">
        <v>43.21</v>
      </c>
      <c r="I552" s="192">
        <v>3256.8</v>
      </c>
      <c r="J552" s="192">
        <v>3256.8</v>
      </c>
      <c r="K552" s="192">
        <v>43.21</v>
      </c>
      <c r="L552" s="192">
        <v>3256.8</v>
      </c>
      <c r="M552" s="192">
        <v>3256.8</v>
      </c>
      <c r="N552" s="192">
        <v>43.21</v>
      </c>
      <c r="O552" s="192">
        <v>43.21</v>
      </c>
    </row>
    <row r="553" spans="1:15">
      <c r="A553" s="191" t="s">
        <v>633</v>
      </c>
      <c r="B553" s="191" t="s">
        <v>632</v>
      </c>
      <c r="C553" s="192">
        <v>2000</v>
      </c>
      <c r="D553" s="192">
        <v>-2000</v>
      </c>
      <c r="E553" s="210">
        <v>0</v>
      </c>
      <c r="F553" s="192">
        <v>0</v>
      </c>
      <c r="G553" s="192">
        <v>0</v>
      </c>
      <c r="H553" s="192">
        <v>0</v>
      </c>
      <c r="I553" s="192">
        <v>0</v>
      </c>
      <c r="J553" s="192">
        <v>0</v>
      </c>
      <c r="K553" s="192">
        <v>0</v>
      </c>
      <c r="L553" s="192">
        <v>0</v>
      </c>
      <c r="M553" s="192">
        <v>0</v>
      </c>
      <c r="N553" s="192">
        <v>0</v>
      </c>
      <c r="O553" s="192">
        <v>0</v>
      </c>
    </row>
    <row r="554" spans="1:15">
      <c r="A554" s="191" t="s">
        <v>635</v>
      </c>
      <c r="B554" s="191" t="s">
        <v>634</v>
      </c>
      <c r="C554" s="192">
        <v>1500</v>
      </c>
      <c r="D554" s="192">
        <v>1380</v>
      </c>
      <c r="E554" s="210">
        <v>2880</v>
      </c>
      <c r="F554" s="192">
        <v>2735.6</v>
      </c>
      <c r="G554" s="192">
        <v>2735.6</v>
      </c>
      <c r="H554" s="192">
        <v>144.4</v>
      </c>
      <c r="I554" s="192">
        <v>2159.6999999999998</v>
      </c>
      <c r="J554" s="192">
        <v>2159.6999999999998</v>
      </c>
      <c r="K554" s="192">
        <v>720.3</v>
      </c>
      <c r="L554" s="192">
        <v>0</v>
      </c>
      <c r="M554" s="192">
        <v>0</v>
      </c>
      <c r="N554" s="192">
        <v>144.4</v>
      </c>
      <c r="O554" s="192">
        <v>720.3</v>
      </c>
    </row>
    <row r="555" spans="1:15">
      <c r="A555" s="199">
        <v>7303</v>
      </c>
      <c r="B555" s="199" t="s">
        <v>930</v>
      </c>
      <c r="C555" s="200">
        <v>2200</v>
      </c>
      <c r="D555" s="200">
        <v>-90</v>
      </c>
      <c r="E555" s="200">
        <v>2110</v>
      </c>
      <c r="F555" s="200">
        <v>1743.04</v>
      </c>
      <c r="G555" s="200">
        <v>1743.04</v>
      </c>
      <c r="H555" s="200">
        <v>366.96</v>
      </c>
      <c r="I555" s="200">
        <v>1743.04</v>
      </c>
      <c r="J555" s="200">
        <v>1743.04</v>
      </c>
      <c r="K555" s="192">
        <v>366.96</v>
      </c>
      <c r="L555" s="192">
        <v>1743.04</v>
      </c>
      <c r="M555" s="192">
        <v>1743.04</v>
      </c>
      <c r="N555" s="192">
        <v>366.96</v>
      </c>
      <c r="O555" s="192">
        <v>366.96</v>
      </c>
    </row>
    <row r="556" spans="1:15">
      <c r="A556" s="191" t="s">
        <v>172</v>
      </c>
      <c r="B556" s="191" t="s">
        <v>700</v>
      </c>
      <c r="C556" s="192">
        <v>700</v>
      </c>
      <c r="D556" s="192">
        <v>0</v>
      </c>
      <c r="E556" s="210">
        <v>700</v>
      </c>
      <c r="F556" s="192">
        <v>353.04</v>
      </c>
      <c r="G556" s="192">
        <v>353.04</v>
      </c>
      <c r="H556" s="192">
        <v>346.96</v>
      </c>
      <c r="I556" s="192">
        <v>353.04</v>
      </c>
      <c r="J556" s="192">
        <v>353.04</v>
      </c>
      <c r="K556" s="192">
        <v>346.96</v>
      </c>
      <c r="L556" s="192">
        <v>353.04</v>
      </c>
      <c r="M556" s="192">
        <v>353.04</v>
      </c>
      <c r="N556" s="192">
        <v>346.96</v>
      </c>
      <c r="O556" s="192">
        <v>346.96</v>
      </c>
    </row>
    <row r="557" spans="1:15">
      <c r="A557" s="191" t="s">
        <v>173</v>
      </c>
      <c r="B557" s="191" t="s">
        <v>701</v>
      </c>
      <c r="C557" s="192">
        <v>1500</v>
      </c>
      <c r="D557" s="192">
        <v>-90</v>
      </c>
      <c r="E557" s="210">
        <v>1410</v>
      </c>
      <c r="F557" s="192">
        <v>1390</v>
      </c>
      <c r="G557" s="192">
        <v>1390</v>
      </c>
      <c r="H557" s="192">
        <v>20</v>
      </c>
      <c r="I557" s="192">
        <v>1390</v>
      </c>
      <c r="J557" s="192">
        <v>1390</v>
      </c>
      <c r="K557" s="192">
        <v>20</v>
      </c>
      <c r="L557" s="192">
        <v>1390</v>
      </c>
      <c r="M557" s="192">
        <v>1390</v>
      </c>
      <c r="N557" s="192">
        <v>20</v>
      </c>
      <c r="O557" s="192">
        <v>20</v>
      </c>
    </row>
    <row r="558" spans="1:15">
      <c r="A558" s="199">
        <v>7304</v>
      </c>
      <c r="B558" s="199" t="s">
        <v>937</v>
      </c>
      <c r="C558" s="200">
        <v>100</v>
      </c>
      <c r="D558" s="200">
        <v>0</v>
      </c>
      <c r="E558" s="200">
        <v>100</v>
      </c>
      <c r="F558" s="200">
        <v>0</v>
      </c>
      <c r="G558" s="200">
        <v>0</v>
      </c>
      <c r="H558" s="200">
        <v>100</v>
      </c>
      <c r="I558" s="200">
        <v>0</v>
      </c>
      <c r="J558" s="200">
        <v>0</v>
      </c>
      <c r="K558" s="192">
        <v>100</v>
      </c>
      <c r="L558" s="192">
        <v>0</v>
      </c>
      <c r="M558" s="192">
        <v>0</v>
      </c>
      <c r="N558" s="192">
        <v>100</v>
      </c>
      <c r="O558" s="192">
        <v>100</v>
      </c>
    </row>
    <row r="559" spans="1:15">
      <c r="A559" s="191" t="s">
        <v>177</v>
      </c>
      <c r="B559" s="191" t="s">
        <v>508</v>
      </c>
      <c r="C559" s="192">
        <v>100</v>
      </c>
      <c r="D559" s="192">
        <v>0</v>
      </c>
      <c r="E559" s="210">
        <v>100</v>
      </c>
      <c r="F559" s="192">
        <v>0</v>
      </c>
      <c r="G559" s="192">
        <v>0</v>
      </c>
      <c r="H559" s="192">
        <v>100</v>
      </c>
      <c r="I559" s="192">
        <v>0</v>
      </c>
      <c r="J559" s="192">
        <v>0</v>
      </c>
      <c r="K559" s="192">
        <v>100</v>
      </c>
      <c r="L559" s="192">
        <v>0</v>
      </c>
      <c r="M559" s="192">
        <v>0</v>
      </c>
      <c r="N559" s="192">
        <v>100</v>
      </c>
      <c r="O559" s="192">
        <v>100</v>
      </c>
    </row>
    <row r="560" spans="1:15">
      <c r="A560" s="199">
        <v>7306</v>
      </c>
      <c r="B560" s="199" t="s">
        <v>940</v>
      </c>
      <c r="C560" s="200">
        <v>500</v>
      </c>
      <c r="D560" s="200">
        <v>41073.730000000003</v>
      </c>
      <c r="E560" s="200">
        <v>41573.730000000003</v>
      </c>
      <c r="F560" s="200">
        <v>36769.870000000003</v>
      </c>
      <c r="G560" s="200">
        <v>36769.870000000003</v>
      </c>
      <c r="H560" s="200">
        <v>4803.8599999999997</v>
      </c>
      <c r="I560" s="200">
        <v>2829.87</v>
      </c>
      <c r="J560" s="200">
        <v>2829.87</v>
      </c>
      <c r="K560" s="192">
        <v>38743.86</v>
      </c>
      <c r="L560" s="192">
        <v>2829.87</v>
      </c>
      <c r="M560" s="192">
        <v>2829.87</v>
      </c>
      <c r="N560" s="192">
        <v>4803.8599999999997</v>
      </c>
      <c r="O560" s="192">
        <v>38743.86</v>
      </c>
    </row>
    <row r="561" spans="1:15">
      <c r="A561" s="191" t="s">
        <v>639</v>
      </c>
      <c r="B561" s="191" t="s">
        <v>504</v>
      </c>
      <c r="C561" s="192">
        <v>0</v>
      </c>
      <c r="D561" s="192">
        <v>303.73</v>
      </c>
      <c r="E561" s="210">
        <v>303.73</v>
      </c>
      <c r="F561" s="192">
        <v>303.73</v>
      </c>
      <c r="G561" s="192">
        <v>303.73</v>
      </c>
      <c r="H561" s="192">
        <v>0</v>
      </c>
      <c r="I561" s="192">
        <v>303.73</v>
      </c>
      <c r="J561" s="192">
        <v>303.73</v>
      </c>
      <c r="K561" s="192">
        <v>0</v>
      </c>
      <c r="L561" s="192">
        <v>303.73</v>
      </c>
      <c r="M561" s="192">
        <v>303.73</v>
      </c>
      <c r="N561" s="192">
        <v>0</v>
      </c>
      <c r="O561" s="192">
        <v>0</v>
      </c>
    </row>
    <row r="562" spans="1:15">
      <c r="A562" s="191" t="s">
        <v>640</v>
      </c>
      <c r="B562" s="191" t="s">
        <v>504</v>
      </c>
      <c r="C562" s="192">
        <v>0</v>
      </c>
      <c r="D562" s="192">
        <v>2526.14</v>
      </c>
      <c r="E562" s="210">
        <v>2526.14</v>
      </c>
      <c r="F562" s="192">
        <v>2526.14</v>
      </c>
      <c r="G562" s="192">
        <v>2526.14</v>
      </c>
      <c r="H562" s="192">
        <v>0</v>
      </c>
      <c r="I562" s="192">
        <v>2526.14</v>
      </c>
      <c r="J562" s="192">
        <v>2526.14</v>
      </c>
      <c r="K562" s="192">
        <v>0</v>
      </c>
      <c r="L562" s="192">
        <v>2526.14</v>
      </c>
      <c r="M562" s="192">
        <v>2526.14</v>
      </c>
      <c r="N562" s="192">
        <v>0</v>
      </c>
      <c r="O562" s="192">
        <v>0</v>
      </c>
    </row>
    <row r="563" spans="1:15">
      <c r="A563" s="191" t="s">
        <v>637</v>
      </c>
      <c r="B563" s="191" t="s">
        <v>636</v>
      </c>
      <c r="C563" s="192">
        <v>0</v>
      </c>
      <c r="D563" s="192">
        <v>4243.8599999999997</v>
      </c>
      <c r="E563" s="210">
        <v>4243.8599999999997</v>
      </c>
      <c r="F563" s="192">
        <v>0</v>
      </c>
      <c r="G563" s="192">
        <v>0</v>
      </c>
      <c r="H563" s="192">
        <v>4243.8599999999997</v>
      </c>
      <c r="I563" s="192">
        <v>0</v>
      </c>
      <c r="J563" s="192">
        <v>0</v>
      </c>
      <c r="K563" s="192">
        <v>4243.8599999999997</v>
      </c>
      <c r="L563" s="192">
        <v>0</v>
      </c>
      <c r="M563" s="192">
        <v>0</v>
      </c>
      <c r="N563" s="192">
        <v>4243.8599999999997</v>
      </c>
      <c r="O563" s="192">
        <v>4243.8599999999997</v>
      </c>
    </row>
    <row r="564" spans="1:15">
      <c r="A564" s="191" t="s">
        <v>638</v>
      </c>
      <c r="B564" s="191" t="s">
        <v>636</v>
      </c>
      <c r="C564" s="192">
        <v>0</v>
      </c>
      <c r="D564" s="192">
        <v>34000</v>
      </c>
      <c r="E564" s="210">
        <v>34000</v>
      </c>
      <c r="F564" s="192">
        <v>33940</v>
      </c>
      <c r="G564" s="192">
        <v>33940</v>
      </c>
      <c r="H564" s="192">
        <v>60</v>
      </c>
      <c r="I564" s="192">
        <v>0</v>
      </c>
      <c r="J564" s="192">
        <v>0</v>
      </c>
      <c r="K564" s="192">
        <v>34000</v>
      </c>
      <c r="L564" s="192">
        <v>0</v>
      </c>
      <c r="M564" s="192">
        <v>0</v>
      </c>
      <c r="N564" s="192">
        <v>60</v>
      </c>
      <c r="O564" s="192">
        <v>34000</v>
      </c>
    </row>
    <row r="565" spans="1:15">
      <c r="A565" s="191" t="s">
        <v>174</v>
      </c>
      <c r="B565" s="191" t="s">
        <v>752</v>
      </c>
      <c r="C565" s="192">
        <v>500</v>
      </c>
      <c r="D565" s="192">
        <v>0</v>
      </c>
      <c r="E565" s="210">
        <v>500</v>
      </c>
      <c r="F565" s="192">
        <v>0</v>
      </c>
      <c r="G565" s="192">
        <v>0</v>
      </c>
      <c r="H565" s="192">
        <v>500</v>
      </c>
      <c r="I565" s="192">
        <v>0</v>
      </c>
      <c r="J565" s="192">
        <v>0</v>
      </c>
      <c r="K565" s="192">
        <v>500</v>
      </c>
      <c r="L565" s="192">
        <v>0</v>
      </c>
      <c r="M565" s="192">
        <v>0</v>
      </c>
      <c r="N565" s="192">
        <v>500</v>
      </c>
      <c r="O565" s="192">
        <v>500</v>
      </c>
    </row>
    <row r="566" spans="1:15">
      <c r="A566" s="199">
        <v>7308</v>
      </c>
      <c r="B566" s="199" t="s">
        <v>1078</v>
      </c>
      <c r="C566" s="200">
        <v>13950</v>
      </c>
      <c r="D566" s="200">
        <v>-3100</v>
      </c>
      <c r="E566" s="200">
        <v>10850</v>
      </c>
      <c r="F566" s="200">
        <v>3524.93</v>
      </c>
      <c r="G566" s="200">
        <v>3524.93</v>
      </c>
      <c r="H566" s="200">
        <v>7325.07</v>
      </c>
      <c r="I566" s="200">
        <v>3524.93</v>
      </c>
      <c r="J566" s="200">
        <v>3524.93</v>
      </c>
      <c r="K566" s="192">
        <v>7325.07</v>
      </c>
      <c r="L566" s="192">
        <v>3524.93</v>
      </c>
      <c r="M566" s="192">
        <v>3524.93</v>
      </c>
      <c r="N566" s="192">
        <v>7325.07</v>
      </c>
      <c r="O566" s="192">
        <v>7325.07</v>
      </c>
    </row>
    <row r="567" spans="1:15">
      <c r="A567" s="191" t="s">
        <v>175</v>
      </c>
      <c r="B567" s="191" t="s">
        <v>702</v>
      </c>
      <c r="C567" s="192">
        <v>5000</v>
      </c>
      <c r="D567" s="192">
        <v>2000</v>
      </c>
      <c r="E567" s="210">
        <v>7000</v>
      </c>
      <c r="F567" s="192">
        <v>1985.73</v>
      </c>
      <c r="G567" s="192">
        <v>1985.73</v>
      </c>
      <c r="H567" s="192">
        <v>5014.2700000000004</v>
      </c>
      <c r="I567" s="192">
        <v>1985.73</v>
      </c>
      <c r="J567" s="192">
        <v>1985.73</v>
      </c>
      <c r="K567" s="192">
        <v>5014.2700000000004</v>
      </c>
      <c r="L567" s="192">
        <v>1985.73</v>
      </c>
      <c r="M567" s="192">
        <v>1985.73</v>
      </c>
      <c r="N567" s="192">
        <v>5014.2700000000004</v>
      </c>
      <c r="O567" s="192">
        <v>5014.2700000000004</v>
      </c>
    </row>
    <row r="568" spans="1:15">
      <c r="A568" s="191" t="s">
        <v>178</v>
      </c>
      <c r="B568" s="191" t="s">
        <v>704</v>
      </c>
      <c r="C568" s="192">
        <v>1000</v>
      </c>
      <c r="D568" s="192">
        <v>0</v>
      </c>
      <c r="E568" s="210">
        <v>1000</v>
      </c>
      <c r="F568" s="192">
        <v>685.79</v>
      </c>
      <c r="G568" s="192">
        <v>685.79</v>
      </c>
      <c r="H568" s="192">
        <v>314.20999999999998</v>
      </c>
      <c r="I568" s="192">
        <v>685.79</v>
      </c>
      <c r="J568" s="192">
        <v>685.79</v>
      </c>
      <c r="K568" s="192">
        <v>314.20999999999998</v>
      </c>
      <c r="L568" s="192">
        <v>685.79</v>
      </c>
      <c r="M568" s="192">
        <v>685.79</v>
      </c>
      <c r="N568" s="192">
        <v>314.20999999999998</v>
      </c>
      <c r="O568" s="192">
        <v>314.20999999999998</v>
      </c>
    </row>
    <row r="569" spans="1:15">
      <c r="A569" s="191" t="s">
        <v>179</v>
      </c>
      <c r="B569" s="191" t="s">
        <v>705</v>
      </c>
      <c r="C569" s="192">
        <v>1600</v>
      </c>
      <c r="D569" s="192">
        <v>-300</v>
      </c>
      <c r="E569" s="210">
        <v>1300</v>
      </c>
      <c r="F569" s="192">
        <v>45.35</v>
      </c>
      <c r="G569" s="192">
        <v>45.35</v>
      </c>
      <c r="H569" s="192">
        <v>1254.6500000000001</v>
      </c>
      <c r="I569" s="192">
        <v>45.35</v>
      </c>
      <c r="J569" s="192">
        <v>45.35</v>
      </c>
      <c r="K569" s="192">
        <v>1254.6500000000001</v>
      </c>
      <c r="L569" s="192">
        <v>45.35</v>
      </c>
      <c r="M569" s="192">
        <v>45.35</v>
      </c>
      <c r="N569" s="192">
        <v>1254.6500000000001</v>
      </c>
      <c r="O569" s="192">
        <v>1254.6500000000001</v>
      </c>
    </row>
    <row r="570" spans="1:15">
      <c r="A570" s="191" t="s">
        <v>180</v>
      </c>
      <c r="B570" s="191" t="s">
        <v>497</v>
      </c>
      <c r="C570" s="192">
        <v>1000</v>
      </c>
      <c r="D570" s="192">
        <v>0</v>
      </c>
      <c r="E570" s="210">
        <v>1000</v>
      </c>
      <c r="F570" s="192">
        <v>340.71</v>
      </c>
      <c r="G570" s="192">
        <v>340.71</v>
      </c>
      <c r="H570" s="192">
        <v>659.29</v>
      </c>
      <c r="I570" s="192">
        <v>340.71</v>
      </c>
      <c r="J570" s="192">
        <v>340.71</v>
      </c>
      <c r="K570" s="192">
        <v>659.29</v>
      </c>
      <c r="L570" s="192">
        <v>340.71</v>
      </c>
      <c r="M570" s="192">
        <v>340.71</v>
      </c>
      <c r="N570" s="192">
        <v>659.29</v>
      </c>
      <c r="O570" s="192">
        <v>659.29</v>
      </c>
    </row>
    <row r="571" spans="1:15">
      <c r="A571" s="191" t="s">
        <v>811</v>
      </c>
      <c r="B571" s="191" t="s">
        <v>241</v>
      </c>
      <c r="C571" s="192">
        <v>350</v>
      </c>
      <c r="D571" s="192">
        <v>200</v>
      </c>
      <c r="E571" s="210">
        <v>550</v>
      </c>
      <c r="F571" s="192">
        <v>467.35</v>
      </c>
      <c r="G571" s="192">
        <v>467.35</v>
      </c>
      <c r="H571" s="192">
        <v>82.65</v>
      </c>
      <c r="I571" s="192">
        <v>467.35</v>
      </c>
      <c r="J571" s="192">
        <v>467.35</v>
      </c>
      <c r="K571" s="192">
        <v>82.65</v>
      </c>
      <c r="L571" s="192">
        <v>467.35</v>
      </c>
      <c r="M571" s="192">
        <v>467.35</v>
      </c>
      <c r="N571" s="192">
        <v>82.65</v>
      </c>
      <c r="O571" s="192">
        <v>82.65</v>
      </c>
    </row>
    <row r="572" spans="1:15">
      <c r="A572" s="191" t="s">
        <v>642</v>
      </c>
      <c r="B572" s="191" t="s">
        <v>641</v>
      </c>
      <c r="C572" s="192">
        <v>5000</v>
      </c>
      <c r="D572" s="192">
        <v>-5000</v>
      </c>
      <c r="E572" s="210">
        <v>0</v>
      </c>
      <c r="F572" s="192">
        <v>0</v>
      </c>
      <c r="G572" s="192">
        <v>0</v>
      </c>
      <c r="H572" s="192">
        <v>0</v>
      </c>
      <c r="I572" s="192">
        <v>0</v>
      </c>
      <c r="J572" s="192">
        <v>0</v>
      </c>
      <c r="K572" s="192">
        <v>0</v>
      </c>
      <c r="L572" s="192">
        <v>0</v>
      </c>
      <c r="M572" s="192">
        <v>0</v>
      </c>
      <c r="N572" s="192">
        <v>0</v>
      </c>
      <c r="O572" s="192">
        <v>0</v>
      </c>
    </row>
    <row r="573" spans="1:15">
      <c r="A573" s="199">
        <v>7314</v>
      </c>
      <c r="B573" s="199" t="s">
        <v>957</v>
      </c>
      <c r="C573" s="200">
        <v>400</v>
      </c>
      <c r="D573" s="200">
        <v>100</v>
      </c>
      <c r="E573" s="200">
        <v>500</v>
      </c>
      <c r="F573" s="200">
        <v>111.02</v>
      </c>
      <c r="G573" s="200">
        <v>111.02</v>
      </c>
      <c r="H573" s="200">
        <v>388.98</v>
      </c>
      <c r="I573" s="200">
        <v>111.02</v>
      </c>
      <c r="J573" s="200">
        <v>111.02</v>
      </c>
      <c r="K573" s="192">
        <v>388.98</v>
      </c>
      <c r="L573" s="192">
        <v>111.02</v>
      </c>
      <c r="M573" s="192">
        <v>111.02</v>
      </c>
      <c r="N573" s="192">
        <v>388.98</v>
      </c>
      <c r="O573" s="192">
        <v>388.98</v>
      </c>
    </row>
    <row r="574" spans="1:15">
      <c r="A574" s="191" t="s">
        <v>181</v>
      </c>
      <c r="B574" s="191" t="s">
        <v>706</v>
      </c>
      <c r="C574" s="192">
        <v>100</v>
      </c>
      <c r="D574" s="192">
        <v>0</v>
      </c>
      <c r="E574" s="210">
        <v>100</v>
      </c>
      <c r="F574" s="192">
        <v>0</v>
      </c>
      <c r="G574" s="192">
        <v>0</v>
      </c>
      <c r="H574" s="192">
        <v>100</v>
      </c>
      <c r="I574" s="192">
        <v>0</v>
      </c>
      <c r="J574" s="192">
        <v>0</v>
      </c>
      <c r="K574" s="192">
        <v>100</v>
      </c>
      <c r="L574" s="192">
        <v>0</v>
      </c>
      <c r="M574" s="192">
        <v>0</v>
      </c>
      <c r="N574" s="192">
        <v>100</v>
      </c>
      <c r="O574" s="192">
        <v>100</v>
      </c>
    </row>
    <row r="575" spans="1:15">
      <c r="A575" s="191" t="s">
        <v>182</v>
      </c>
      <c r="B575" s="191" t="s">
        <v>707</v>
      </c>
      <c r="C575" s="192">
        <v>100</v>
      </c>
      <c r="D575" s="192">
        <v>0</v>
      </c>
      <c r="E575" s="210">
        <v>100</v>
      </c>
      <c r="F575" s="192">
        <v>0</v>
      </c>
      <c r="G575" s="192">
        <v>0</v>
      </c>
      <c r="H575" s="192">
        <v>100</v>
      </c>
      <c r="I575" s="192">
        <v>0</v>
      </c>
      <c r="J575" s="192">
        <v>0</v>
      </c>
      <c r="K575" s="192">
        <v>100</v>
      </c>
      <c r="L575" s="192">
        <v>0</v>
      </c>
      <c r="M575" s="192">
        <v>0</v>
      </c>
      <c r="N575" s="192">
        <v>100</v>
      </c>
      <c r="O575" s="192">
        <v>100</v>
      </c>
    </row>
    <row r="576" spans="1:15">
      <c r="A576" s="191" t="s">
        <v>183</v>
      </c>
      <c r="B576" s="191" t="s">
        <v>754</v>
      </c>
      <c r="C576" s="192">
        <v>100</v>
      </c>
      <c r="D576" s="192">
        <v>0</v>
      </c>
      <c r="E576" s="210">
        <v>100</v>
      </c>
      <c r="F576" s="192">
        <v>0</v>
      </c>
      <c r="G576" s="192">
        <v>0</v>
      </c>
      <c r="H576" s="192">
        <v>100</v>
      </c>
      <c r="I576" s="192">
        <v>0</v>
      </c>
      <c r="J576" s="192">
        <v>0</v>
      </c>
      <c r="K576" s="192">
        <v>100</v>
      </c>
      <c r="L576" s="192">
        <v>0</v>
      </c>
      <c r="M576" s="192">
        <v>0</v>
      </c>
      <c r="N576" s="192">
        <v>100</v>
      </c>
      <c r="O576" s="192">
        <v>100</v>
      </c>
    </row>
    <row r="577" spans="1:15">
      <c r="A577" s="191" t="s">
        <v>184</v>
      </c>
      <c r="B577" s="191" t="s">
        <v>708</v>
      </c>
      <c r="C577" s="192">
        <v>100</v>
      </c>
      <c r="D577" s="192">
        <v>100</v>
      </c>
      <c r="E577" s="210">
        <v>200</v>
      </c>
      <c r="F577" s="192">
        <v>111.02</v>
      </c>
      <c r="G577" s="192">
        <v>111.02</v>
      </c>
      <c r="H577" s="192">
        <v>88.98</v>
      </c>
      <c r="I577" s="192">
        <v>111.02</v>
      </c>
      <c r="J577" s="192">
        <v>111.02</v>
      </c>
      <c r="K577" s="192">
        <v>88.98</v>
      </c>
      <c r="L577" s="192">
        <v>111.02</v>
      </c>
      <c r="M577" s="192">
        <v>111.02</v>
      </c>
      <c r="N577" s="192">
        <v>88.98</v>
      </c>
      <c r="O577" s="192">
        <v>88.98</v>
      </c>
    </row>
    <row r="578" spans="1:15">
      <c r="A578" s="199">
        <v>8401</v>
      </c>
      <c r="B578" s="199" t="s">
        <v>965</v>
      </c>
      <c r="C578" s="200">
        <v>6800</v>
      </c>
      <c r="D578" s="200">
        <v>115402.93</v>
      </c>
      <c r="E578" s="200">
        <v>122202.93</v>
      </c>
      <c r="F578" s="200">
        <v>107714.11</v>
      </c>
      <c r="G578" s="200">
        <v>107714.11</v>
      </c>
      <c r="H578" s="200">
        <v>14488.82</v>
      </c>
      <c r="I578" s="200">
        <v>107714.11</v>
      </c>
      <c r="J578" s="200">
        <v>107714.11</v>
      </c>
      <c r="K578" s="192">
        <v>14488.82</v>
      </c>
      <c r="L578" s="192">
        <v>107703.96</v>
      </c>
      <c r="M578" s="192">
        <v>107703.96</v>
      </c>
      <c r="N578" s="192">
        <v>14488.82</v>
      </c>
      <c r="O578" s="192">
        <v>14488.82</v>
      </c>
    </row>
    <row r="579" spans="1:15">
      <c r="A579" s="191" t="s">
        <v>185</v>
      </c>
      <c r="B579" s="191" t="s">
        <v>709</v>
      </c>
      <c r="C579" s="192">
        <v>5000</v>
      </c>
      <c r="D579" s="192">
        <v>0</v>
      </c>
      <c r="E579" s="210">
        <v>5000</v>
      </c>
      <c r="F579" s="192">
        <v>1724.24</v>
      </c>
      <c r="G579" s="192">
        <v>1724.24</v>
      </c>
      <c r="H579" s="192">
        <v>3275.76</v>
      </c>
      <c r="I579" s="192">
        <v>1724.24</v>
      </c>
      <c r="J579" s="192">
        <v>1724.24</v>
      </c>
      <c r="K579" s="192">
        <v>3275.76</v>
      </c>
      <c r="L579" s="192">
        <v>1724.24</v>
      </c>
      <c r="M579" s="192">
        <v>1724.24</v>
      </c>
      <c r="N579" s="192">
        <v>3275.76</v>
      </c>
      <c r="O579" s="192">
        <v>3275.76</v>
      </c>
    </row>
    <row r="580" spans="1:15">
      <c r="A580" s="191" t="s">
        <v>186</v>
      </c>
      <c r="B580" s="191" t="s">
        <v>508</v>
      </c>
      <c r="C580" s="192">
        <v>200</v>
      </c>
      <c r="D580" s="192">
        <v>0</v>
      </c>
      <c r="E580" s="210">
        <v>200</v>
      </c>
      <c r="F580" s="192">
        <v>0</v>
      </c>
      <c r="G580" s="192">
        <v>0</v>
      </c>
      <c r="H580" s="192">
        <v>200</v>
      </c>
      <c r="I580" s="192">
        <v>0</v>
      </c>
      <c r="J580" s="192">
        <v>0</v>
      </c>
      <c r="K580" s="192">
        <v>200</v>
      </c>
      <c r="L580" s="192">
        <v>0</v>
      </c>
      <c r="M580" s="192">
        <v>0</v>
      </c>
      <c r="N580" s="192">
        <v>200</v>
      </c>
      <c r="O580" s="192">
        <v>200</v>
      </c>
    </row>
    <row r="581" spans="1:15">
      <c r="A581" s="191" t="s">
        <v>187</v>
      </c>
      <c r="B581" s="191" t="s">
        <v>511</v>
      </c>
      <c r="C581" s="192">
        <v>0</v>
      </c>
      <c r="D581" s="192">
        <v>20091.34</v>
      </c>
      <c r="E581" s="210">
        <v>20091.34</v>
      </c>
      <c r="F581" s="192">
        <v>10491.34</v>
      </c>
      <c r="G581" s="192">
        <v>10491.34</v>
      </c>
      <c r="H581" s="192">
        <v>9600</v>
      </c>
      <c r="I581" s="192">
        <v>10491.34</v>
      </c>
      <c r="J581" s="192">
        <v>10491.34</v>
      </c>
      <c r="K581" s="192">
        <v>9600</v>
      </c>
      <c r="L581" s="192">
        <v>10491.34</v>
      </c>
      <c r="M581" s="192">
        <v>10491.34</v>
      </c>
      <c r="N581" s="192">
        <v>9600</v>
      </c>
      <c r="O581" s="192">
        <v>9600</v>
      </c>
    </row>
    <row r="582" spans="1:15">
      <c r="A582" s="191" t="s">
        <v>812</v>
      </c>
      <c r="B582" s="191" t="s">
        <v>511</v>
      </c>
      <c r="C582" s="192">
        <v>0</v>
      </c>
      <c r="D582" s="192">
        <v>87427.86</v>
      </c>
      <c r="E582" s="210">
        <v>87427.86</v>
      </c>
      <c r="F582" s="192">
        <v>87427.86</v>
      </c>
      <c r="G582" s="192">
        <v>87427.86</v>
      </c>
      <c r="H582" s="192">
        <v>0</v>
      </c>
      <c r="I582" s="192">
        <v>87427.86</v>
      </c>
      <c r="J582" s="192">
        <v>87427.86</v>
      </c>
      <c r="K582" s="192">
        <v>0</v>
      </c>
      <c r="L582" s="192">
        <v>87427.86</v>
      </c>
      <c r="M582" s="192">
        <v>87427.86</v>
      </c>
      <c r="N582" s="192">
        <v>0</v>
      </c>
      <c r="O582" s="192">
        <v>0</v>
      </c>
    </row>
    <row r="583" spans="1:15">
      <c r="A583" s="191" t="s">
        <v>188</v>
      </c>
      <c r="B583" s="191" t="s">
        <v>710</v>
      </c>
      <c r="C583" s="192">
        <v>1500</v>
      </c>
      <c r="D583" s="192">
        <v>7883.73</v>
      </c>
      <c r="E583" s="210">
        <v>9383.73</v>
      </c>
      <c r="F583" s="192">
        <v>8070.67</v>
      </c>
      <c r="G583" s="192">
        <v>8070.67</v>
      </c>
      <c r="H583" s="192">
        <v>1313.06</v>
      </c>
      <c r="I583" s="192">
        <v>8070.67</v>
      </c>
      <c r="J583" s="192">
        <v>8070.67</v>
      </c>
      <c r="K583" s="192">
        <v>1313.06</v>
      </c>
      <c r="L583" s="192">
        <v>8060.52</v>
      </c>
      <c r="M583" s="192">
        <v>8060.52</v>
      </c>
      <c r="N583" s="192">
        <v>1313.06</v>
      </c>
      <c r="O583" s="192">
        <v>1313.06</v>
      </c>
    </row>
    <row r="584" spans="1:15">
      <c r="A584" s="191" t="s">
        <v>813</v>
      </c>
      <c r="B584" s="191" t="s">
        <v>756</v>
      </c>
      <c r="C584" s="192">
        <v>100</v>
      </c>
      <c r="D584" s="192">
        <v>0</v>
      </c>
      <c r="E584" s="210">
        <v>100</v>
      </c>
      <c r="F584" s="192">
        <v>0</v>
      </c>
      <c r="G584" s="192">
        <v>0</v>
      </c>
      <c r="H584" s="192">
        <v>100</v>
      </c>
      <c r="I584" s="192">
        <v>0</v>
      </c>
      <c r="J584" s="192">
        <v>0</v>
      </c>
      <c r="K584" s="192">
        <v>100</v>
      </c>
      <c r="L584" s="192">
        <v>0</v>
      </c>
      <c r="M584" s="192">
        <v>0</v>
      </c>
      <c r="N584" s="192">
        <v>100</v>
      </c>
      <c r="O584" s="192">
        <v>100</v>
      </c>
    </row>
    <row r="585" spans="1:15">
      <c r="A585" s="195"/>
      <c r="B585" s="195" t="s">
        <v>1118</v>
      </c>
      <c r="C585" s="196">
        <v>33340.29</v>
      </c>
      <c r="D585" s="196">
        <v>600</v>
      </c>
      <c r="E585" s="196">
        <v>33940.29</v>
      </c>
      <c r="F585" s="196">
        <v>26445.94</v>
      </c>
      <c r="G585" s="196">
        <v>26445.94</v>
      </c>
      <c r="H585" s="196">
        <v>7494.35</v>
      </c>
      <c r="I585" s="196">
        <v>26445.94</v>
      </c>
      <c r="J585" s="196">
        <v>26445.94</v>
      </c>
      <c r="K585" s="196">
        <v>7494.35</v>
      </c>
      <c r="L585" s="196">
        <v>26057.14</v>
      </c>
      <c r="M585" s="196">
        <v>26057.14</v>
      </c>
      <c r="N585" s="196">
        <v>7494.35</v>
      </c>
      <c r="O585" s="196">
        <v>7494.35</v>
      </c>
    </row>
    <row r="586" spans="1:15">
      <c r="A586" s="199">
        <v>7101</v>
      </c>
      <c r="B586" s="199" t="s">
        <v>899</v>
      </c>
      <c r="C586" s="200">
        <v>19608</v>
      </c>
      <c r="D586" s="200">
        <v>0</v>
      </c>
      <c r="E586" s="200">
        <v>19608</v>
      </c>
      <c r="F586" s="200">
        <v>18219.099999999999</v>
      </c>
      <c r="G586" s="200">
        <v>18219.099999999999</v>
      </c>
      <c r="H586" s="200">
        <v>1388.9</v>
      </c>
      <c r="I586" s="200">
        <v>18219.099999999999</v>
      </c>
      <c r="J586" s="200">
        <v>18219.099999999999</v>
      </c>
      <c r="K586" s="192">
        <v>1388.9</v>
      </c>
      <c r="L586" s="192">
        <v>17841.650000000001</v>
      </c>
      <c r="M586" s="192">
        <v>17841.650000000001</v>
      </c>
      <c r="N586" s="192">
        <v>1388.9</v>
      </c>
      <c r="O586" s="192">
        <v>1388.9</v>
      </c>
    </row>
    <row r="587" spans="1:15">
      <c r="A587" s="191" t="s">
        <v>842</v>
      </c>
      <c r="B587" s="191" t="s">
        <v>680</v>
      </c>
      <c r="C587" s="192">
        <v>2016</v>
      </c>
      <c r="D587" s="192">
        <v>0</v>
      </c>
      <c r="E587" s="210">
        <v>2016</v>
      </c>
      <c r="F587" s="192">
        <v>1872.97</v>
      </c>
      <c r="G587" s="192">
        <v>1872.97</v>
      </c>
      <c r="H587" s="192">
        <v>143.03</v>
      </c>
      <c r="I587" s="192">
        <v>1872.97</v>
      </c>
      <c r="J587" s="192">
        <v>1872.97</v>
      </c>
      <c r="K587" s="192">
        <v>143.03</v>
      </c>
      <c r="L587" s="192">
        <v>1872.97</v>
      </c>
      <c r="M587" s="192">
        <v>1872.97</v>
      </c>
      <c r="N587" s="192">
        <v>143.03</v>
      </c>
      <c r="O587" s="192">
        <v>143.03</v>
      </c>
    </row>
    <row r="588" spans="1:15">
      <c r="A588" s="191" t="s">
        <v>843</v>
      </c>
      <c r="B588" s="191" t="s">
        <v>680</v>
      </c>
      <c r="C588" s="192">
        <v>17592</v>
      </c>
      <c r="D588" s="192">
        <v>0</v>
      </c>
      <c r="E588" s="210">
        <v>17592</v>
      </c>
      <c r="F588" s="192">
        <v>16346.13</v>
      </c>
      <c r="G588" s="192">
        <v>16346.13</v>
      </c>
      <c r="H588" s="192">
        <v>1245.8699999999999</v>
      </c>
      <c r="I588" s="192">
        <v>16346.13</v>
      </c>
      <c r="J588" s="192">
        <v>16346.13</v>
      </c>
      <c r="K588" s="192">
        <v>1245.8699999999999</v>
      </c>
      <c r="L588" s="192">
        <v>15968.68</v>
      </c>
      <c r="M588" s="192">
        <v>15968.68</v>
      </c>
      <c r="N588" s="192">
        <v>1245.8699999999999</v>
      </c>
      <c r="O588" s="192">
        <v>1245.8699999999999</v>
      </c>
    </row>
    <row r="589" spans="1:15">
      <c r="A589" s="199">
        <v>7102</v>
      </c>
      <c r="B589" s="199" t="s">
        <v>903</v>
      </c>
      <c r="C589" s="200">
        <v>2454</v>
      </c>
      <c r="D589" s="200">
        <v>0</v>
      </c>
      <c r="E589" s="200">
        <v>2454</v>
      </c>
      <c r="F589" s="200">
        <v>2261.64</v>
      </c>
      <c r="G589" s="200">
        <v>2261.64</v>
      </c>
      <c r="H589" s="200">
        <v>192.36</v>
      </c>
      <c r="I589" s="200">
        <v>2261.64</v>
      </c>
      <c r="J589" s="200">
        <v>2261.64</v>
      </c>
      <c r="K589" s="192">
        <v>192.36</v>
      </c>
      <c r="L589" s="192">
        <v>2261.64</v>
      </c>
      <c r="M589" s="192">
        <v>2261.64</v>
      </c>
      <c r="N589" s="192">
        <v>192.36</v>
      </c>
      <c r="O589" s="192">
        <v>192.36</v>
      </c>
    </row>
    <row r="590" spans="1:15">
      <c r="A590" s="191" t="s">
        <v>844</v>
      </c>
      <c r="B590" s="191" t="s">
        <v>683</v>
      </c>
      <c r="C590" s="192">
        <v>168</v>
      </c>
      <c r="D590" s="192">
        <v>0</v>
      </c>
      <c r="E590" s="210">
        <v>168</v>
      </c>
      <c r="F590" s="192">
        <v>156.09</v>
      </c>
      <c r="G590" s="192">
        <v>156.09</v>
      </c>
      <c r="H590" s="192">
        <v>11.91</v>
      </c>
      <c r="I590" s="192">
        <v>156.09</v>
      </c>
      <c r="J590" s="192">
        <v>156.09</v>
      </c>
      <c r="K590" s="192">
        <v>11.91</v>
      </c>
      <c r="L590" s="192">
        <v>156.09</v>
      </c>
      <c r="M590" s="192">
        <v>156.09</v>
      </c>
      <c r="N590" s="192">
        <v>11.91</v>
      </c>
      <c r="O590" s="192">
        <v>11.91</v>
      </c>
    </row>
    <row r="591" spans="1:15">
      <c r="A591" s="191" t="s">
        <v>845</v>
      </c>
      <c r="B591" s="191" t="s">
        <v>683</v>
      </c>
      <c r="C591" s="192">
        <v>1466</v>
      </c>
      <c r="D591" s="192">
        <v>0</v>
      </c>
      <c r="E591" s="210">
        <v>1466</v>
      </c>
      <c r="F591" s="192">
        <v>1362.2</v>
      </c>
      <c r="G591" s="192">
        <v>1362.2</v>
      </c>
      <c r="H591" s="192">
        <v>103.8</v>
      </c>
      <c r="I591" s="192">
        <v>1362.2</v>
      </c>
      <c r="J591" s="192">
        <v>1362.2</v>
      </c>
      <c r="K591" s="192">
        <v>103.8</v>
      </c>
      <c r="L591" s="192">
        <v>1362.2</v>
      </c>
      <c r="M591" s="192">
        <v>1362.2</v>
      </c>
      <c r="N591" s="192">
        <v>103.8</v>
      </c>
      <c r="O591" s="192">
        <v>103.8</v>
      </c>
    </row>
    <row r="592" spans="1:15">
      <c r="A592" s="191" t="s">
        <v>846</v>
      </c>
      <c r="B592" s="191" t="s">
        <v>684</v>
      </c>
      <c r="C592" s="192">
        <v>820</v>
      </c>
      <c r="D592" s="192">
        <v>0</v>
      </c>
      <c r="E592" s="210">
        <v>820</v>
      </c>
      <c r="F592" s="192">
        <v>743.35</v>
      </c>
      <c r="G592" s="192">
        <v>743.35</v>
      </c>
      <c r="H592" s="192">
        <v>76.650000000000006</v>
      </c>
      <c r="I592" s="192">
        <v>743.35</v>
      </c>
      <c r="J592" s="192">
        <v>743.35</v>
      </c>
      <c r="K592" s="192">
        <v>76.650000000000006</v>
      </c>
      <c r="L592" s="192">
        <v>743.35</v>
      </c>
      <c r="M592" s="192">
        <v>743.35</v>
      </c>
      <c r="N592" s="192">
        <v>76.650000000000006</v>
      </c>
      <c r="O592" s="192">
        <v>76.650000000000006</v>
      </c>
    </row>
    <row r="593" spans="1:15">
      <c r="A593" s="199">
        <v>7106</v>
      </c>
      <c r="B593" s="199" t="s">
        <v>913</v>
      </c>
      <c r="C593" s="200">
        <v>4016.37</v>
      </c>
      <c r="D593" s="200">
        <v>0</v>
      </c>
      <c r="E593" s="200">
        <v>4016.37</v>
      </c>
      <c r="F593" s="200">
        <v>3291.2</v>
      </c>
      <c r="G593" s="200">
        <v>3291.2</v>
      </c>
      <c r="H593" s="200">
        <v>725.17</v>
      </c>
      <c r="I593" s="200">
        <v>3291.2</v>
      </c>
      <c r="J593" s="200">
        <v>3291.2</v>
      </c>
      <c r="K593" s="192">
        <v>725.17</v>
      </c>
      <c r="L593" s="192">
        <v>3291.19</v>
      </c>
      <c r="M593" s="192">
        <v>3291.19</v>
      </c>
      <c r="N593" s="192">
        <v>725.17</v>
      </c>
      <c r="O593" s="192">
        <v>725.17</v>
      </c>
    </row>
    <row r="594" spans="1:15">
      <c r="A594" s="191" t="s">
        <v>847</v>
      </c>
      <c r="B594" s="191" t="s">
        <v>687</v>
      </c>
      <c r="C594" s="192">
        <v>244.95</v>
      </c>
      <c r="D594" s="192">
        <v>0</v>
      </c>
      <c r="E594" s="210">
        <v>244.95</v>
      </c>
      <c r="F594" s="192">
        <v>218.21</v>
      </c>
      <c r="G594" s="192">
        <v>218.21</v>
      </c>
      <c r="H594" s="192">
        <v>26.74</v>
      </c>
      <c r="I594" s="192">
        <v>218.21</v>
      </c>
      <c r="J594" s="192">
        <v>218.21</v>
      </c>
      <c r="K594" s="192">
        <v>26.74</v>
      </c>
      <c r="L594" s="192">
        <v>218.21</v>
      </c>
      <c r="M594" s="192">
        <v>218.21</v>
      </c>
      <c r="N594" s="192">
        <v>26.74</v>
      </c>
      <c r="O594" s="192">
        <v>26.74</v>
      </c>
    </row>
    <row r="595" spans="1:15">
      <c r="A595" s="191" t="s">
        <v>848</v>
      </c>
      <c r="B595" s="191" t="s">
        <v>687</v>
      </c>
      <c r="C595" s="192">
        <v>2137.42</v>
      </c>
      <c r="D595" s="192">
        <v>0</v>
      </c>
      <c r="E595" s="210">
        <v>2137.42</v>
      </c>
      <c r="F595" s="192">
        <v>1904.31</v>
      </c>
      <c r="G595" s="192">
        <v>1904.31</v>
      </c>
      <c r="H595" s="192">
        <v>233.11</v>
      </c>
      <c r="I595" s="192">
        <v>1904.31</v>
      </c>
      <c r="J595" s="192">
        <v>1904.31</v>
      </c>
      <c r="K595" s="192">
        <v>233.11</v>
      </c>
      <c r="L595" s="192">
        <v>1904.31</v>
      </c>
      <c r="M595" s="192">
        <v>1904.31</v>
      </c>
      <c r="N595" s="192">
        <v>233.11</v>
      </c>
      <c r="O595" s="192">
        <v>233.11</v>
      </c>
    </row>
    <row r="596" spans="1:15">
      <c r="A596" s="191" t="s">
        <v>849</v>
      </c>
      <c r="B596" s="191" t="s">
        <v>688</v>
      </c>
      <c r="C596" s="192">
        <v>168</v>
      </c>
      <c r="D596" s="192">
        <v>0</v>
      </c>
      <c r="E596" s="210">
        <v>168</v>
      </c>
      <c r="F596" s="192">
        <v>120.16</v>
      </c>
      <c r="G596" s="192">
        <v>120.16</v>
      </c>
      <c r="H596" s="192">
        <v>47.84</v>
      </c>
      <c r="I596" s="192">
        <v>120.16</v>
      </c>
      <c r="J596" s="192">
        <v>120.16</v>
      </c>
      <c r="K596" s="192">
        <v>47.84</v>
      </c>
      <c r="L596" s="192">
        <v>120.16</v>
      </c>
      <c r="M596" s="192">
        <v>120.16</v>
      </c>
      <c r="N596" s="192">
        <v>47.84</v>
      </c>
      <c r="O596" s="192">
        <v>47.84</v>
      </c>
    </row>
    <row r="597" spans="1:15">
      <c r="A597" s="191" t="s">
        <v>850</v>
      </c>
      <c r="B597" s="201" t="s">
        <v>688</v>
      </c>
      <c r="C597" s="192">
        <v>1466</v>
      </c>
      <c r="D597" s="192">
        <v>0</v>
      </c>
      <c r="E597" s="210">
        <v>1466</v>
      </c>
      <c r="F597" s="192">
        <v>1048.52</v>
      </c>
      <c r="G597" s="192">
        <v>1048.52</v>
      </c>
      <c r="H597" s="192">
        <v>417.48</v>
      </c>
      <c r="I597" s="192">
        <v>1048.52</v>
      </c>
      <c r="J597" s="192">
        <v>1048.52</v>
      </c>
      <c r="K597" s="192">
        <v>417.48</v>
      </c>
      <c r="L597" s="192">
        <v>1048.51</v>
      </c>
      <c r="M597" s="192">
        <v>1048.51</v>
      </c>
      <c r="N597" s="192">
        <v>417.48</v>
      </c>
      <c r="O597" s="192">
        <v>417.48</v>
      </c>
    </row>
    <row r="598" spans="1:15">
      <c r="A598" s="199">
        <v>7302</v>
      </c>
      <c r="B598" s="199" t="s">
        <v>921</v>
      </c>
      <c r="C598" s="200">
        <v>3000</v>
      </c>
      <c r="D598" s="200">
        <v>0</v>
      </c>
      <c r="E598" s="200">
        <v>3000</v>
      </c>
      <c r="F598" s="200">
        <v>2674</v>
      </c>
      <c r="G598" s="200">
        <v>2674</v>
      </c>
      <c r="H598" s="200">
        <v>326</v>
      </c>
      <c r="I598" s="200">
        <v>2674</v>
      </c>
      <c r="J598" s="200">
        <v>2674</v>
      </c>
      <c r="K598" s="192">
        <v>326</v>
      </c>
      <c r="L598" s="192">
        <v>2662.66</v>
      </c>
      <c r="M598" s="192">
        <v>2662.66</v>
      </c>
      <c r="N598" s="192">
        <v>326</v>
      </c>
      <c r="O598" s="192">
        <v>326</v>
      </c>
    </row>
    <row r="599" spans="1:15">
      <c r="A599" s="191" t="s">
        <v>851</v>
      </c>
      <c r="B599" s="191" t="s">
        <v>691</v>
      </c>
      <c r="C599" s="192">
        <v>3000</v>
      </c>
      <c r="D599" s="192">
        <v>0</v>
      </c>
      <c r="E599" s="210">
        <v>3000</v>
      </c>
      <c r="F599" s="192">
        <v>2674</v>
      </c>
      <c r="G599" s="192">
        <v>2674</v>
      </c>
      <c r="H599" s="192">
        <v>326</v>
      </c>
      <c r="I599" s="192">
        <v>2674</v>
      </c>
      <c r="J599" s="192">
        <v>2674</v>
      </c>
      <c r="K599" s="192">
        <v>326</v>
      </c>
      <c r="L599" s="192">
        <v>2662.66</v>
      </c>
      <c r="M599" s="192">
        <v>2662.66</v>
      </c>
      <c r="N599" s="192">
        <v>326</v>
      </c>
      <c r="O599" s="192">
        <v>326</v>
      </c>
    </row>
    <row r="600" spans="1:15">
      <c r="A600" s="199">
        <v>7306</v>
      </c>
      <c r="B600" s="199" t="s">
        <v>940</v>
      </c>
      <c r="C600" s="200">
        <v>600</v>
      </c>
      <c r="D600" s="200">
        <v>0</v>
      </c>
      <c r="E600" s="200">
        <v>600</v>
      </c>
      <c r="F600" s="200">
        <v>0</v>
      </c>
      <c r="G600" s="200">
        <v>0</v>
      </c>
      <c r="H600" s="200">
        <v>600</v>
      </c>
      <c r="I600" s="200">
        <v>0</v>
      </c>
      <c r="J600" s="200">
        <v>0</v>
      </c>
      <c r="K600" s="192">
        <v>600</v>
      </c>
      <c r="L600" s="192">
        <v>0</v>
      </c>
      <c r="M600" s="192">
        <v>0</v>
      </c>
      <c r="N600" s="192">
        <v>600</v>
      </c>
      <c r="O600" s="192">
        <v>600</v>
      </c>
    </row>
    <row r="601" spans="1:15">
      <c r="A601" s="191" t="s">
        <v>644</v>
      </c>
      <c r="B601" s="191" t="s">
        <v>643</v>
      </c>
      <c r="C601" s="192">
        <v>600</v>
      </c>
      <c r="D601" s="192">
        <v>0</v>
      </c>
      <c r="E601" s="210">
        <v>600</v>
      </c>
      <c r="F601" s="192">
        <v>0</v>
      </c>
      <c r="G601" s="192">
        <v>0</v>
      </c>
      <c r="H601" s="192">
        <v>600</v>
      </c>
      <c r="I601" s="192">
        <v>0</v>
      </c>
      <c r="J601" s="192">
        <v>0</v>
      </c>
      <c r="K601" s="192">
        <v>600</v>
      </c>
      <c r="L601" s="192">
        <v>0</v>
      </c>
      <c r="M601" s="192">
        <v>0</v>
      </c>
      <c r="N601" s="192">
        <v>600</v>
      </c>
      <c r="O601" s="192">
        <v>600</v>
      </c>
    </row>
    <row r="602" spans="1:15">
      <c r="A602" s="199">
        <v>7308</v>
      </c>
      <c r="B602" s="199" t="s">
        <v>1078</v>
      </c>
      <c r="C602" s="200">
        <v>3661.92</v>
      </c>
      <c r="D602" s="200">
        <v>600</v>
      </c>
      <c r="E602" s="200">
        <v>4261.92</v>
      </c>
      <c r="F602" s="200">
        <v>0</v>
      </c>
      <c r="G602" s="200">
        <v>0</v>
      </c>
      <c r="H602" s="200">
        <v>4261.92</v>
      </c>
      <c r="I602" s="200">
        <v>0</v>
      </c>
      <c r="J602" s="200">
        <v>0</v>
      </c>
      <c r="K602" s="192">
        <v>4261.92</v>
      </c>
      <c r="L602" s="192">
        <v>0</v>
      </c>
      <c r="M602" s="192">
        <v>0</v>
      </c>
      <c r="N602" s="192">
        <v>4261.92</v>
      </c>
      <c r="O602" s="192">
        <v>4261.92</v>
      </c>
    </row>
    <row r="603" spans="1:15">
      <c r="A603" s="191" t="s">
        <v>852</v>
      </c>
      <c r="B603" s="191" t="s">
        <v>702</v>
      </c>
      <c r="C603" s="192">
        <v>1140</v>
      </c>
      <c r="D603" s="192">
        <v>600</v>
      </c>
      <c r="E603" s="210">
        <v>1740</v>
      </c>
      <c r="F603" s="192">
        <v>0</v>
      </c>
      <c r="G603" s="192">
        <v>0</v>
      </c>
      <c r="H603" s="192">
        <v>1740</v>
      </c>
      <c r="I603" s="192">
        <v>0</v>
      </c>
      <c r="J603" s="192">
        <v>0</v>
      </c>
      <c r="K603" s="192">
        <v>1740</v>
      </c>
      <c r="L603" s="192">
        <v>0</v>
      </c>
      <c r="M603" s="192">
        <v>0</v>
      </c>
      <c r="N603" s="192">
        <v>1740</v>
      </c>
      <c r="O603" s="192">
        <v>1740</v>
      </c>
    </row>
    <row r="604" spans="1:15">
      <c r="A604" s="191" t="s">
        <v>853</v>
      </c>
      <c r="B604" s="191" t="s">
        <v>704</v>
      </c>
      <c r="C604" s="192">
        <v>360</v>
      </c>
      <c r="D604" s="192">
        <v>0</v>
      </c>
      <c r="E604" s="210">
        <v>360</v>
      </c>
      <c r="F604" s="192">
        <v>0</v>
      </c>
      <c r="G604" s="192">
        <v>0</v>
      </c>
      <c r="H604" s="192">
        <v>360</v>
      </c>
      <c r="I604" s="192">
        <v>0</v>
      </c>
      <c r="J604" s="192">
        <v>0</v>
      </c>
      <c r="K604" s="192">
        <v>360</v>
      </c>
      <c r="L604" s="192">
        <v>0</v>
      </c>
      <c r="M604" s="192">
        <v>0</v>
      </c>
      <c r="N604" s="192">
        <v>360</v>
      </c>
      <c r="O604" s="192">
        <v>360</v>
      </c>
    </row>
    <row r="605" spans="1:15">
      <c r="A605" s="191" t="s">
        <v>854</v>
      </c>
      <c r="B605" s="191" t="s">
        <v>705</v>
      </c>
      <c r="C605" s="192">
        <v>300</v>
      </c>
      <c r="D605" s="192">
        <v>0</v>
      </c>
      <c r="E605" s="210">
        <v>300</v>
      </c>
      <c r="F605" s="192">
        <v>0</v>
      </c>
      <c r="G605" s="192">
        <v>0</v>
      </c>
      <c r="H605" s="192">
        <v>300</v>
      </c>
      <c r="I605" s="192">
        <v>0</v>
      </c>
      <c r="J605" s="192">
        <v>0</v>
      </c>
      <c r="K605" s="192">
        <v>300</v>
      </c>
      <c r="L605" s="192">
        <v>0</v>
      </c>
      <c r="M605" s="192">
        <v>0</v>
      </c>
      <c r="N605" s="192">
        <v>300</v>
      </c>
      <c r="O605" s="192">
        <v>300</v>
      </c>
    </row>
    <row r="606" spans="1:15">
      <c r="A606" s="191" t="s">
        <v>855</v>
      </c>
      <c r="B606" s="191" t="s">
        <v>649</v>
      </c>
      <c r="C606" s="192">
        <v>900</v>
      </c>
      <c r="D606" s="192">
        <v>0</v>
      </c>
      <c r="E606" s="210">
        <v>900</v>
      </c>
      <c r="F606" s="192">
        <v>0</v>
      </c>
      <c r="G606" s="192">
        <v>0</v>
      </c>
      <c r="H606" s="192">
        <v>900</v>
      </c>
      <c r="I606" s="192">
        <v>0</v>
      </c>
      <c r="J606" s="192">
        <v>0</v>
      </c>
      <c r="K606" s="192">
        <v>900</v>
      </c>
      <c r="L606" s="192">
        <v>0</v>
      </c>
      <c r="M606" s="192">
        <v>0</v>
      </c>
      <c r="N606" s="192">
        <v>900</v>
      </c>
      <c r="O606" s="192">
        <v>900</v>
      </c>
    </row>
    <row r="607" spans="1:15">
      <c r="A607" s="191" t="s">
        <v>856</v>
      </c>
      <c r="B607" s="191" t="s">
        <v>649</v>
      </c>
      <c r="C607" s="192">
        <v>961.92</v>
      </c>
      <c r="D607" s="192">
        <v>0</v>
      </c>
      <c r="E607" s="210">
        <v>961.92</v>
      </c>
      <c r="F607" s="192">
        <v>0</v>
      </c>
      <c r="G607" s="192">
        <v>0</v>
      </c>
      <c r="H607" s="192">
        <v>961.92</v>
      </c>
      <c r="I607" s="192">
        <v>0</v>
      </c>
      <c r="J607" s="192">
        <v>0</v>
      </c>
      <c r="K607" s="192">
        <v>961.92</v>
      </c>
      <c r="L607" s="192">
        <v>0</v>
      </c>
      <c r="M607" s="192">
        <v>0</v>
      </c>
      <c r="N607" s="192">
        <v>961.92</v>
      </c>
      <c r="O607" s="192">
        <v>961.92</v>
      </c>
    </row>
    <row r="608" spans="1:15">
      <c r="A608" s="195"/>
      <c r="B608" s="195" t="s">
        <v>1119</v>
      </c>
      <c r="C608" s="196">
        <v>264836.84000000003</v>
      </c>
      <c r="D608" s="196">
        <v>-19180</v>
      </c>
      <c r="E608" s="196">
        <v>245656.84</v>
      </c>
      <c r="F608" s="196">
        <v>134366.94</v>
      </c>
      <c r="G608" s="196">
        <v>134366.94</v>
      </c>
      <c r="H608" s="196">
        <v>111289.9</v>
      </c>
      <c r="I608" s="196">
        <v>111022.94</v>
      </c>
      <c r="J608" s="196">
        <v>111022.94</v>
      </c>
      <c r="K608" s="196">
        <v>134633.9</v>
      </c>
      <c r="L608" s="196">
        <v>109280.18</v>
      </c>
      <c r="M608" s="196">
        <v>109280.18</v>
      </c>
      <c r="N608" s="196">
        <v>111289.9</v>
      </c>
      <c r="O608" s="196">
        <v>134633.9</v>
      </c>
    </row>
    <row r="609" spans="1:15">
      <c r="A609" s="199">
        <v>7101</v>
      </c>
      <c r="B609" s="199" t="s">
        <v>899</v>
      </c>
      <c r="C609" s="200">
        <v>78720</v>
      </c>
      <c r="D609" s="200">
        <v>-2707.91</v>
      </c>
      <c r="E609" s="200">
        <v>76012.09</v>
      </c>
      <c r="F609" s="200">
        <v>71093.34</v>
      </c>
      <c r="G609" s="200">
        <v>71093.34</v>
      </c>
      <c r="H609" s="200">
        <v>4918.75</v>
      </c>
      <c r="I609" s="200">
        <v>71093.34</v>
      </c>
      <c r="J609" s="200">
        <v>71093.34</v>
      </c>
      <c r="K609" s="192">
        <v>4918.75</v>
      </c>
      <c r="L609" s="192">
        <v>69614.94</v>
      </c>
      <c r="M609" s="192">
        <v>69614.94</v>
      </c>
      <c r="N609" s="192">
        <v>4918.75</v>
      </c>
      <c r="O609" s="192">
        <v>4918.75</v>
      </c>
    </row>
    <row r="610" spans="1:15">
      <c r="A610" s="191" t="s">
        <v>814</v>
      </c>
      <c r="B610" s="191" t="s">
        <v>680</v>
      </c>
      <c r="C610" s="192">
        <v>78720</v>
      </c>
      <c r="D610" s="192">
        <v>-2707.91</v>
      </c>
      <c r="E610" s="210">
        <v>76012.09</v>
      </c>
      <c r="F610" s="192">
        <v>71093.34</v>
      </c>
      <c r="G610" s="192">
        <v>71093.34</v>
      </c>
      <c r="H610" s="192">
        <v>4918.75</v>
      </c>
      <c r="I610" s="192">
        <v>71093.34</v>
      </c>
      <c r="J610" s="192">
        <v>71093.34</v>
      </c>
      <c r="K610" s="192">
        <v>4918.75</v>
      </c>
      <c r="L610" s="192">
        <v>69614.94</v>
      </c>
      <c r="M610" s="192">
        <v>69614.94</v>
      </c>
      <c r="N610" s="192">
        <v>4918.75</v>
      </c>
      <c r="O610" s="192">
        <v>4918.75</v>
      </c>
    </row>
    <row r="611" spans="1:15">
      <c r="A611" s="199">
        <v>7102</v>
      </c>
      <c r="B611" s="199" t="s">
        <v>903</v>
      </c>
      <c r="C611" s="200">
        <v>13120</v>
      </c>
      <c r="D611" s="200">
        <v>0</v>
      </c>
      <c r="E611" s="200">
        <v>13120</v>
      </c>
      <c r="F611" s="200">
        <v>11648.88</v>
      </c>
      <c r="G611" s="200">
        <v>11648.88</v>
      </c>
      <c r="H611" s="200">
        <v>1471.12</v>
      </c>
      <c r="I611" s="200">
        <v>11648.88</v>
      </c>
      <c r="J611" s="200">
        <v>11648.88</v>
      </c>
      <c r="K611" s="192">
        <v>1471.12</v>
      </c>
      <c r="L611" s="192">
        <v>11648.88</v>
      </c>
      <c r="M611" s="192">
        <v>11648.88</v>
      </c>
      <c r="N611" s="192">
        <v>1471.12</v>
      </c>
      <c r="O611" s="192">
        <v>1471.12</v>
      </c>
    </row>
    <row r="612" spans="1:15">
      <c r="A612" s="191" t="s">
        <v>815</v>
      </c>
      <c r="B612" s="191" t="s">
        <v>683</v>
      </c>
      <c r="C612" s="192">
        <v>6560</v>
      </c>
      <c r="D612" s="192">
        <v>0</v>
      </c>
      <c r="E612" s="210">
        <v>6560</v>
      </c>
      <c r="F612" s="192">
        <v>5891.11</v>
      </c>
      <c r="G612" s="192">
        <v>5891.11</v>
      </c>
      <c r="H612" s="192">
        <v>668.89</v>
      </c>
      <c r="I612" s="192">
        <v>5891.11</v>
      </c>
      <c r="J612" s="192">
        <v>5891.11</v>
      </c>
      <c r="K612" s="192">
        <v>668.89</v>
      </c>
      <c r="L612" s="192">
        <v>5891.11</v>
      </c>
      <c r="M612" s="192">
        <v>5891.11</v>
      </c>
      <c r="N612" s="192">
        <v>668.89</v>
      </c>
      <c r="O612" s="192">
        <v>668.89</v>
      </c>
    </row>
    <row r="613" spans="1:15">
      <c r="A613" s="191" t="s">
        <v>816</v>
      </c>
      <c r="B613" s="191" t="s">
        <v>684</v>
      </c>
      <c r="C613" s="192">
        <v>6560</v>
      </c>
      <c r="D613" s="192">
        <v>0</v>
      </c>
      <c r="E613" s="210">
        <v>6560</v>
      </c>
      <c r="F613" s="192">
        <v>5757.77</v>
      </c>
      <c r="G613" s="192">
        <v>5757.77</v>
      </c>
      <c r="H613" s="192">
        <v>802.23</v>
      </c>
      <c r="I613" s="192">
        <v>5757.77</v>
      </c>
      <c r="J613" s="192">
        <v>5757.77</v>
      </c>
      <c r="K613" s="192">
        <v>802.23</v>
      </c>
      <c r="L613" s="192">
        <v>5757.77</v>
      </c>
      <c r="M613" s="192">
        <v>5757.77</v>
      </c>
      <c r="N613" s="192">
        <v>802.23</v>
      </c>
      <c r="O613" s="192">
        <v>802.23</v>
      </c>
    </row>
    <row r="614" spans="1:15">
      <c r="A614" s="199">
        <v>7106</v>
      </c>
      <c r="B614" s="199" t="s">
        <v>913</v>
      </c>
      <c r="C614" s="200">
        <v>16124.48</v>
      </c>
      <c r="D614" s="200">
        <v>0</v>
      </c>
      <c r="E614" s="200">
        <v>16124.48</v>
      </c>
      <c r="F614" s="200">
        <v>10115.620000000001</v>
      </c>
      <c r="G614" s="200">
        <v>10115.620000000001</v>
      </c>
      <c r="H614" s="200">
        <v>6008.86</v>
      </c>
      <c r="I614" s="200">
        <v>10115.620000000001</v>
      </c>
      <c r="J614" s="200">
        <v>10115.620000000001</v>
      </c>
      <c r="K614" s="192">
        <v>6008.86</v>
      </c>
      <c r="L614" s="192">
        <v>10115.620000000001</v>
      </c>
      <c r="M614" s="192">
        <v>10115.620000000001</v>
      </c>
      <c r="N614" s="192">
        <v>6008.86</v>
      </c>
      <c r="O614" s="192">
        <v>6008.86</v>
      </c>
    </row>
    <row r="615" spans="1:15">
      <c r="A615" s="191" t="s">
        <v>817</v>
      </c>
      <c r="B615" s="191" t="s">
        <v>687</v>
      </c>
      <c r="C615" s="192">
        <v>9564.48</v>
      </c>
      <c r="D615" s="192">
        <v>0</v>
      </c>
      <c r="E615" s="210">
        <v>9564.48</v>
      </c>
      <c r="F615" s="192">
        <v>8282.3799999999992</v>
      </c>
      <c r="G615" s="192">
        <v>8282.3799999999992</v>
      </c>
      <c r="H615" s="192">
        <v>1282.0999999999999</v>
      </c>
      <c r="I615" s="192">
        <v>8282.3799999999992</v>
      </c>
      <c r="J615" s="192">
        <v>8282.3799999999992</v>
      </c>
      <c r="K615" s="192">
        <v>1282.0999999999999</v>
      </c>
      <c r="L615" s="192">
        <v>8282.3799999999992</v>
      </c>
      <c r="M615" s="192">
        <v>8282.3799999999992</v>
      </c>
      <c r="N615" s="192">
        <v>1282.0999999999999</v>
      </c>
      <c r="O615" s="192">
        <v>1282.0999999999999</v>
      </c>
    </row>
    <row r="616" spans="1:15">
      <c r="A616" s="191" t="s">
        <v>818</v>
      </c>
      <c r="B616" s="191" t="s">
        <v>688</v>
      </c>
      <c r="C616" s="192">
        <v>6560</v>
      </c>
      <c r="D616" s="192">
        <v>0</v>
      </c>
      <c r="E616" s="210">
        <v>6560</v>
      </c>
      <c r="F616" s="192">
        <v>1833.24</v>
      </c>
      <c r="G616" s="192">
        <v>1833.24</v>
      </c>
      <c r="H616" s="192">
        <v>4726.76</v>
      </c>
      <c r="I616" s="192">
        <v>1833.24</v>
      </c>
      <c r="J616" s="192">
        <v>1833.24</v>
      </c>
      <c r="K616" s="192">
        <v>4726.76</v>
      </c>
      <c r="L616" s="192">
        <v>1833.24</v>
      </c>
      <c r="M616" s="192">
        <v>1833.24</v>
      </c>
      <c r="N616" s="192">
        <v>4726.76</v>
      </c>
      <c r="O616" s="192">
        <v>4726.76</v>
      </c>
    </row>
    <row r="617" spans="1:15">
      <c r="A617" s="199">
        <v>7301</v>
      </c>
      <c r="B617" s="199" t="s">
        <v>918</v>
      </c>
      <c r="C617" s="200">
        <v>960</v>
      </c>
      <c r="D617" s="200">
        <v>620</v>
      </c>
      <c r="E617" s="200">
        <v>1580</v>
      </c>
      <c r="F617" s="200">
        <v>806.99</v>
      </c>
      <c r="G617" s="200">
        <v>806.99</v>
      </c>
      <c r="H617" s="200">
        <v>773.01</v>
      </c>
      <c r="I617" s="200">
        <v>776.57</v>
      </c>
      <c r="J617" s="200">
        <v>776.57</v>
      </c>
      <c r="K617" s="192">
        <v>803.43</v>
      </c>
      <c r="L617" s="192">
        <v>767.12</v>
      </c>
      <c r="M617" s="192">
        <v>767.12</v>
      </c>
      <c r="N617" s="192">
        <v>773.01</v>
      </c>
      <c r="O617" s="192">
        <v>803.43</v>
      </c>
    </row>
    <row r="618" spans="1:15">
      <c r="A618" s="191" t="s">
        <v>819</v>
      </c>
      <c r="B618" s="191" t="s">
        <v>748</v>
      </c>
      <c r="C618" s="192">
        <v>480</v>
      </c>
      <c r="D618" s="192">
        <v>0</v>
      </c>
      <c r="E618" s="210">
        <v>480</v>
      </c>
      <c r="F618" s="192">
        <v>189.51</v>
      </c>
      <c r="G618" s="192">
        <v>189.51</v>
      </c>
      <c r="H618" s="192">
        <v>290.49</v>
      </c>
      <c r="I618" s="192">
        <v>159.09</v>
      </c>
      <c r="J618" s="192">
        <v>159.09</v>
      </c>
      <c r="K618" s="192">
        <v>320.91000000000003</v>
      </c>
      <c r="L618" s="192">
        <v>159.09</v>
      </c>
      <c r="M618" s="192">
        <v>159.09</v>
      </c>
      <c r="N618" s="192">
        <v>290.49</v>
      </c>
      <c r="O618" s="192">
        <v>320.91000000000003</v>
      </c>
    </row>
    <row r="619" spans="1:15">
      <c r="A619" s="191" t="s">
        <v>820</v>
      </c>
      <c r="B619" s="191" t="s">
        <v>512</v>
      </c>
      <c r="C619" s="192">
        <v>480</v>
      </c>
      <c r="D619" s="192">
        <v>620</v>
      </c>
      <c r="E619" s="210">
        <v>1100</v>
      </c>
      <c r="F619" s="192">
        <v>617.48</v>
      </c>
      <c r="G619" s="192">
        <v>617.48</v>
      </c>
      <c r="H619" s="192">
        <v>482.52</v>
      </c>
      <c r="I619" s="192">
        <v>617.48</v>
      </c>
      <c r="J619" s="192">
        <v>617.48</v>
      </c>
      <c r="K619" s="192">
        <v>482.52</v>
      </c>
      <c r="L619" s="192">
        <v>608.03</v>
      </c>
      <c r="M619" s="192">
        <v>608.03</v>
      </c>
      <c r="N619" s="192">
        <v>482.52</v>
      </c>
      <c r="O619" s="192">
        <v>482.52</v>
      </c>
    </row>
    <row r="620" spans="1:15">
      <c r="A620" s="199">
        <v>7302</v>
      </c>
      <c r="B620" s="199" t="s">
        <v>921</v>
      </c>
      <c r="C620" s="200">
        <v>36550</v>
      </c>
      <c r="D620" s="200">
        <v>-21600</v>
      </c>
      <c r="E620" s="200">
        <v>14950</v>
      </c>
      <c r="F620" s="200">
        <v>5918</v>
      </c>
      <c r="G620" s="200">
        <v>5918</v>
      </c>
      <c r="H620" s="200">
        <v>9032</v>
      </c>
      <c r="I620" s="200">
        <v>5918</v>
      </c>
      <c r="J620" s="200">
        <v>5918</v>
      </c>
      <c r="K620" s="192">
        <v>9032</v>
      </c>
      <c r="L620" s="192">
        <v>5842.12</v>
      </c>
      <c r="M620" s="192">
        <v>5842.12</v>
      </c>
      <c r="N620" s="192">
        <v>9032</v>
      </c>
      <c r="O620" s="192">
        <v>9032</v>
      </c>
    </row>
    <row r="621" spans="1:15">
      <c r="A621" s="191" t="s">
        <v>821</v>
      </c>
      <c r="B621" s="191" t="s">
        <v>691</v>
      </c>
      <c r="C621" s="192">
        <v>36300</v>
      </c>
      <c r="D621" s="192">
        <v>-21600</v>
      </c>
      <c r="E621" s="210">
        <v>14700</v>
      </c>
      <c r="F621" s="192">
        <v>5918</v>
      </c>
      <c r="G621" s="192">
        <v>5918</v>
      </c>
      <c r="H621" s="192">
        <v>8782</v>
      </c>
      <c r="I621" s="192">
        <v>5918</v>
      </c>
      <c r="J621" s="192">
        <v>5918</v>
      </c>
      <c r="K621" s="192">
        <v>8782</v>
      </c>
      <c r="L621" s="192">
        <v>5842.12</v>
      </c>
      <c r="M621" s="192">
        <v>5842.12</v>
      </c>
      <c r="N621" s="192">
        <v>8782</v>
      </c>
      <c r="O621" s="192">
        <v>8782</v>
      </c>
    </row>
    <row r="622" spans="1:15">
      <c r="A622" s="191" t="s">
        <v>822</v>
      </c>
      <c r="B622" s="191" t="s">
        <v>692</v>
      </c>
      <c r="C622" s="192">
        <v>250</v>
      </c>
      <c r="D622" s="192">
        <v>0</v>
      </c>
      <c r="E622" s="210">
        <v>250</v>
      </c>
      <c r="F622" s="192">
        <v>0</v>
      </c>
      <c r="G622" s="192">
        <v>0</v>
      </c>
      <c r="H622" s="192">
        <v>250</v>
      </c>
      <c r="I622" s="192">
        <v>0</v>
      </c>
      <c r="J622" s="192">
        <v>0</v>
      </c>
      <c r="K622" s="192">
        <v>250</v>
      </c>
      <c r="L622" s="192">
        <v>0</v>
      </c>
      <c r="M622" s="192">
        <v>0</v>
      </c>
      <c r="N622" s="192">
        <v>250</v>
      </c>
      <c r="O622" s="192">
        <v>250</v>
      </c>
    </row>
    <row r="623" spans="1:15">
      <c r="A623" s="199">
        <v>7306</v>
      </c>
      <c r="B623" s="199" t="s">
        <v>940</v>
      </c>
      <c r="C623" s="200">
        <v>1580</v>
      </c>
      <c r="D623" s="200">
        <v>-676.5</v>
      </c>
      <c r="E623" s="200">
        <v>903.5</v>
      </c>
      <c r="F623" s="200">
        <v>0</v>
      </c>
      <c r="G623" s="200">
        <v>0</v>
      </c>
      <c r="H623" s="200">
        <v>903.5</v>
      </c>
      <c r="I623" s="200">
        <v>0</v>
      </c>
      <c r="J623" s="200">
        <v>0</v>
      </c>
      <c r="K623" s="192">
        <v>903.5</v>
      </c>
      <c r="L623" s="192">
        <v>0</v>
      </c>
      <c r="M623" s="192">
        <v>0</v>
      </c>
      <c r="N623" s="192">
        <v>903.5</v>
      </c>
      <c r="O623" s="192">
        <v>903.5</v>
      </c>
    </row>
    <row r="624" spans="1:15">
      <c r="A624" s="191" t="s">
        <v>645</v>
      </c>
      <c r="B624" s="191" t="s">
        <v>643</v>
      </c>
      <c r="C624" s="192">
        <v>1580</v>
      </c>
      <c r="D624" s="192">
        <v>-676.5</v>
      </c>
      <c r="E624" s="210">
        <v>903.5</v>
      </c>
      <c r="F624" s="192">
        <v>0</v>
      </c>
      <c r="G624" s="192">
        <v>0</v>
      </c>
      <c r="H624" s="192">
        <v>903.5</v>
      </c>
      <c r="I624" s="192">
        <v>0</v>
      </c>
      <c r="J624" s="192">
        <v>0</v>
      </c>
      <c r="K624" s="192">
        <v>903.5</v>
      </c>
      <c r="L624" s="192">
        <v>0</v>
      </c>
      <c r="M624" s="192">
        <v>0</v>
      </c>
      <c r="N624" s="192">
        <v>903.5</v>
      </c>
      <c r="O624" s="192">
        <v>903.5</v>
      </c>
    </row>
    <row r="625" spans="1:15">
      <c r="A625" s="199">
        <v>7308</v>
      </c>
      <c r="B625" s="199" t="s">
        <v>1078</v>
      </c>
      <c r="C625" s="200">
        <v>117482.36</v>
      </c>
      <c r="D625" s="200">
        <v>5184.41</v>
      </c>
      <c r="E625" s="200">
        <v>122666.77</v>
      </c>
      <c r="F625" s="200">
        <v>34784.11</v>
      </c>
      <c r="G625" s="200">
        <v>34784.11</v>
      </c>
      <c r="H625" s="200">
        <v>87882.66</v>
      </c>
      <c r="I625" s="200">
        <v>11470.53</v>
      </c>
      <c r="J625" s="200">
        <v>11470.53</v>
      </c>
      <c r="K625" s="192">
        <v>111196.24</v>
      </c>
      <c r="L625" s="192">
        <v>11291.5</v>
      </c>
      <c r="M625" s="192">
        <v>11291.5</v>
      </c>
      <c r="N625" s="192">
        <v>87882.66</v>
      </c>
      <c r="O625" s="192">
        <v>111196.24</v>
      </c>
    </row>
    <row r="626" spans="1:15">
      <c r="A626" s="191" t="s">
        <v>647</v>
      </c>
      <c r="B626" s="191" t="s">
        <v>646</v>
      </c>
      <c r="C626" s="192">
        <v>105230.36</v>
      </c>
      <c r="D626" s="192">
        <v>2707.91</v>
      </c>
      <c r="E626" s="210">
        <v>107938.27</v>
      </c>
      <c r="F626" s="192">
        <v>26966.880000000001</v>
      </c>
      <c r="G626" s="192">
        <v>26966.880000000001</v>
      </c>
      <c r="H626" s="192">
        <v>80971.39</v>
      </c>
      <c r="I626" s="192">
        <v>3653.3</v>
      </c>
      <c r="J626" s="192">
        <v>3653.3</v>
      </c>
      <c r="K626" s="192">
        <v>104284.97</v>
      </c>
      <c r="L626" s="192">
        <v>3552.83</v>
      </c>
      <c r="M626" s="192">
        <v>3552.83</v>
      </c>
      <c r="N626" s="192">
        <v>80971.39</v>
      </c>
      <c r="O626" s="192">
        <v>104284.97</v>
      </c>
    </row>
    <row r="627" spans="1:15">
      <c r="A627" s="191" t="s">
        <v>823</v>
      </c>
      <c r="B627" s="191" t="s">
        <v>702</v>
      </c>
      <c r="C627" s="192">
        <v>2200</v>
      </c>
      <c r="D627" s="192">
        <v>1800</v>
      </c>
      <c r="E627" s="210">
        <v>4000</v>
      </c>
      <c r="F627" s="192">
        <v>584</v>
      </c>
      <c r="G627" s="192">
        <v>584</v>
      </c>
      <c r="H627" s="192">
        <v>3416</v>
      </c>
      <c r="I627" s="192">
        <v>584</v>
      </c>
      <c r="J627" s="192">
        <v>584</v>
      </c>
      <c r="K627" s="192">
        <v>3416</v>
      </c>
      <c r="L627" s="192">
        <v>584</v>
      </c>
      <c r="M627" s="192">
        <v>584</v>
      </c>
      <c r="N627" s="192">
        <v>3416</v>
      </c>
      <c r="O627" s="192">
        <v>3416</v>
      </c>
    </row>
    <row r="628" spans="1:15">
      <c r="A628" s="191" t="s">
        <v>824</v>
      </c>
      <c r="B628" s="191" t="s">
        <v>704</v>
      </c>
      <c r="C628" s="192">
        <v>800</v>
      </c>
      <c r="D628" s="192">
        <v>-625</v>
      </c>
      <c r="E628" s="210">
        <v>175</v>
      </c>
      <c r="F628" s="192">
        <v>174.1</v>
      </c>
      <c r="G628" s="192">
        <v>174.1</v>
      </c>
      <c r="H628" s="192">
        <v>0.9</v>
      </c>
      <c r="I628" s="192">
        <v>174.1</v>
      </c>
      <c r="J628" s="192">
        <v>174.1</v>
      </c>
      <c r="K628" s="192">
        <v>0.9</v>
      </c>
      <c r="L628" s="192">
        <v>174.1</v>
      </c>
      <c r="M628" s="192">
        <v>174.1</v>
      </c>
      <c r="N628" s="192">
        <v>0.9</v>
      </c>
      <c r="O628" s="192">
        <v>0.9</v>
      </c>
    </row>
    <row r="629" spans="1:15">
      <c r="A629" s="191" t="s">
        <v>825</v>
      </c>
      <c r="B629" s="191" t="s">
        <v>705</v>
      </c>
      <c r="C629" s="192">
        <v>4000</v>
      </c>
      <c r="D629" s="192">
        <v>-1195</v>
      </c>
      <c r="E629" s="210">
        <v>2805</v>
      </c>
      <c r="F629" s="192">
        <v>126.5</v>
      </c>
      <c r="G629" s="192">
        <v>126.5</v>
      </c>
      <c r="H629" s="192">
        <v>2678.5</v>
      </c>
      <c r="I629" s="192">
        <v>126.5</v>
      </c>
      <c r="J629" s="192">
        <v>126.5</v>
      </c>
      <c r="K629" s="192">
        <v>2678.5</v>
      </c>
      <c r="L629" s="192">
        <v>126.5</v>
      </c>
      <c r="M629" s="192">
        <v>126.5</v>
      </c>
      <c r="N629" s="192">
        <v>2678.5</v>
      </c>
      <c r="O629" s="192">
        <v>2678.5</v>
      </c>
    </row>
    <row r="630" spans="1:15">
      <c r="A630" s="191" t="s">
        <v>826</v>
      </c>
      <c r="B630" s="191" t="s">
        <v>497</v>
      </c>
      <c r="C630" s="192">
        <v>300</v>
      </c>
      <c r="D630" s="192">
        <v>676.5</v>
      </c>
      <c r="E630" s="210">
        <v>976.5</v>
      </c>
      <c r="F630" s="192">
        <v>976.5</v>
      </c>
      <c r="G630" s="192">
        <v>976.5</v>
      </c>
      <c r="H630" s="192">
        <v>0</v>
      </c>
      <c r="I630" s="192">
        <v>976.5</v>
      </c>
      <c r="J630" s="192">
        <v>976.5</v>
      </c>
      <c r="K630" s="192">
        <v>0</v>
      </c>
      <c r="L630" s="192">
        <v>959.41</v>
      </c>
      <c r="M630" s="192">
        <v>959.41</v>
      </c>
      <c r="N630" s="192">
        <v>0</v>
      </c>
      <c r="O630" s="192">
        <v>0</v>
      </c>
    </row>
    <row r="631" spans="1:15">
      <c r="A631" s="191" t="s">
        <v>651</v>
      </c>
      <c r="B631" s="191" t="s">
        <v>648</v>
      </c>
      <c r="C631" s="192">
        <v>120</v>
      </c>
      <c r="D631" s="192">
        <v>0</v>
      </c>
      <c r="E631" s="210">
        <v>120</v>
      </c>
      <c r="F631" s="192">
        <v>108.84</v>
      </c>
      <c r="G631" s="192">
        <v>108.84</v>
      </c>
      <c r="H631" s="192">
        <v>11.16</v>
      </c>
      <c r="I631" s="192">
        <v>108.84</v>
      </c>
      <c r="J631" s="192">
        <v>108.84</v>
      </c>
      <c r="K631" s="192">
        <v>11.16</v>
      </c>
      <c r="L631" s="192">
        <v>108.84</v>
      </c>
      <c r="M631" s="192">
        <v>108.84</v>
      </c>
      <c r="N631" s="192">
        <v>11.16</v>
      </c>
      <c r="O631" s="192">
        <v>11.16</v>
      </c>
    </row>
    <row r="632" spans="1:15">
      <c r="A632" s="191" t="s">
        <v>652</v>
      </c>
      <c r="B632" s="191" t="s">
        <v>649</v>
      </c>
      <c r="C632" s="192">
        <v>4032</v>
      </c>
      <c r="D632" s="192">
        <v>1820</v>
      </c>
      <c r="E632" s="210">
        <v>5852</v>
      </c>
      <c r="F632" s="192">
        <v>5847.29</v>
      </c>
      <c r="G632" s="192">
        <v>5847.29</v>
      </c>
      <c r="H632" s="192">
        <v>4.71</v>
      </c>
      <c r="I632" s="192">
        <v>5847.29</v>
      </c>
      <c r="J632" s="192">
        <v>5847.29</v>
      </c>
      <c r="K632" s="192">
        <v>4.71</v>
      </c>
      <c r="L632" s="192">
        <v>5785.82</v>
      </c>
      <c r="M632" s="192">
        <v>5785.82</v>
      </c>
      <c r="N632" s="192">
        <v>4.71</v>
      </c>
      <c r="O632" s="192">
        <v>4.71</v>
      </c>
    </row>
    <row r="633" spans="1:15">
      <c r="A633" s="191" t="s">
        <v>653</v>
      </c>
      <c r="B633" s="191" t="s">
        <v>650</v>
      </c>
      <c r="C633" s="192">
        <v>800</v>
      </c>
      <c r="D633" s="192">
        <v>0</v>
      </c>
      <c r="E633" s="210">
        <v>800</v>
      </c>
      <c r="F633" s="192">
        <v>0</v>
      </c>
      <c r="G633" s="192">
        <v>0</v>
      </c>
      <c r="H633" s="192">
        <v>800</v>
      </c>
      <c r="I633" s="192">
        <v>0</v>
      </c>
      <c r="J633" s="192">
        <v>0</v>
      </c>
      <c r="K633" s="192">
        <v>800</v>
      </c>
      <c r="L633" s="192">
        <v>0</v>
      </c>
      <c r="M633" s="192">
        <v>0</v>
      </c>
      <c r="N633" s="192">
        <v>800</v>
      </c>
      <c r="O633" s="192">
        <v>800</v>
      </c>
    </row>
    <row r="634" spans="1:15">
      <c r="A634" s="199">
        <v>7314</v>
      </c>
      <c r="B634" s="199" t="s">
        <v>957</v>
      </c>
      <c r="C634" s="200">
        <v>300</v>
      </c>
      <c r="D634" s="200">
        <v>0</v>
      </c>
      <c r="E634" s="200">
        <v>300</v>
      </c>
      <c r="F634" s="200">
        <v>0</v>
      </c>
      <c r="G634" s="200">
        <v>0</v>
      </c>
      <c r="H634" s="200">
        <v>300</v>
      </c>
      <c r="I634" s="200">
        <v>0</v>
      </c>
      <c r="J634" s="200">
        <v>0</v>
      </c>
      <c r="K634" s="192">
        <v>300</v>
      </c>
      <c r="L634" s="192">
        <v>0</v>
      </c>
      <c r="M634" s="192">
        <v>0</v>
      </c>
      <c r="N634" s="192">
        <v>300</v>
      </c>
      <c r="O634" s="192">
        <v>300</v>
      </c>
    </row>
    <row r="635" spans="1:15">
      <c r="A635" s="191" t="s">
        <v>827</v>
      </c>
      <c r="B635" s="191" t="s">
        <v>754</v>
      </c>
      <c r="C635" s="192">
        <v>300</v>
      </c>
      <c r="D635" s="192">
        <v>0</v>
      </c>
      <c r="E635" s="210">
        <v>300</v>
      </c>
      <c r="F635" s="192">
        <v>0</v>
      </c>
      <c r="G635" s="192">
        <v>0</v>
      </c>
      <c r="H635" s="192">
        <v>300</v>
      </c>
      <c r="I635" s="192">
        <v>0</v>
      </c>
      <c r="J635" s="192">
        <v>0</v>
      </c>
      <c r="K635" s="192">
        <v>300</v>
      </c>
      <c r="L635" s="192">
        <v>0</v>
      </c>
      <c r="M635" s="192">
        <v>0</v>
      </c>
      <c r="N635" s="192">
        <v>300</v>
      </c>
      <c r="O635" s="192">
        <v>300</v>
      </c>
    </row>
    <row r="636" spans="1:15">
      <c r="A636" s="195"/>
      <c r="B636" s="195" t="s">
        <v>1120</v>
      </c>
      <c r="C636" s="196">
        <v>49820.74</v>
      </c>
      <c r="D636" s="196">
        <v>800</v>
      </c>
      <c r="E636" s="196">
        <v>50620.74</v>
      </c>
      <c r="F636" s="196">
        <v>14905.3</v>
      </c>
      <c r="G636" s="196">
        <v>14905.3</v>
      </c>
      <c r="H636" s="196">
        <v>35715.440000000002</v>
      </c>
      <c r="I636" s="196">
        <v>14874.88</v>
      </c>
      <c r="J636" s="196">
        <v>14874.88</v>
      </c>
      <c r="K636" s="196">
        <v>35745.86</v>
      </c>
      <c r="L636" s="196">
        <v>14632.26</v>
      </c>
      <c r="M636" s="196">
        <v>14632.26</v>
      </c>
      <c r="N636" s="196">
        <v>35715.440000000002</v>
      </c>
      <c r="O636" s="196">
        <v>35745.86</v>
      </c>
    </row>
    <row r="637" spans="1:15">
      <c r="A637" s="199">
        <v>7101</v>
      </c>
      <c r="B637" s="199" t="s">
        <v>899</v>
      </c>
      <c r="C637" s="200">
        <v>9804</v>
      </c>
      <c r="D637" s="200">
        <v>0</v>
      </c>
      <c r="E637" s="200">
        <v>9804</v>
      </c>
      <c r="F637" s="200">
        <v>6808.33</v>
      </c>
      <c r="G637" s="200">
        <v>6808.33</v>
      </c>
      <c r="H637" s="200">
        <v>2995.67</v>
      </c>
      <c r="I637" s="200">
        <v>6808.33</v>
      </c>
      <c r="J637" s="200">
        <v>6808.33</v>
      </c>
      <c r="K637" s="192">
        <v>2995.67</v>
      </c>
      <c r="L637" s="192">
        <v>6619.6</v>
      </c>
      <c r="M637" s="192">
        <v>6619.6</v>
      </c>
      <c r="N637" s="192">
        <v>2995.67</v>
      </c>
      <c r="O637" s="192">
        <v>2995.67</v>
      </c>
    </row>
    <row r="638" spans="1:15">
      <c r="A638" s="191" t="s">
        <v>828</v>
      </c>
      <c r="B638" s="191" t="s">
        <v>680</v>
      </c>
      <c r="C638" s="192">
        <v>1008</v>
      </c>
      <c r="D638" s="192">
        <v>0</v>
      </c>
      <c r="E638" s="210">
        <v>1008</v>
      </c>
      <c r="F638" s="192">
        <v>699.92</v>
      </c>
      <c r="G638" s="192">
        <v>699.92</v>
      </c>
      <c r="H638" s="192">
        <v>308.08</v>
      </c>
      <c r="I638" s="192">
        <v>699.92</v>
      </c>
      <c r="J638" s="192">
        <v>699.92</v>
      </c>
      <c r="K638" s="192">
        <v>308.08</v>
      </c>
      <c r="L638" s="192">
        <v>699.92</v>
      </c>
      <c r="M638" s="192">
        <v>699.92</v>
      </c>
      <c r="N638" s="192">
        <v>308.08</v>
      </c>
      <c r="O638" s="192">
        <v>308.08</v>
      </c>
    </row>
    <row r="639" spans="1:15">
      <c r="A639" s="191" t="s">
        <v>829</v>
      </c>
      <c r="B639" s="191" t="s">
        <v>680</v>
      </c>
      <c r="C639" s="192">
        <v>8796</v>
      </c>
      <c r="D639" s="192">
        <v>0</v>
      </c>
      <c r="E639" s="210">
        <v>8796</v>
      </c>
      <c r="F639" s="192">
        <v>6108.41</v>
      </c>
      <c r="G639" s="192">
        <v>6108.41</v>
      </c>
      <c r="H639" s="192">
        <v>2687.59</v>
      </c>
      <c r="I639" s="192">
        <v>6108.41</v>
      </c>
      <c r="J639" s="192">
        <v>6108.41</v>
      </c>
      <c r="K639" s="192">
        <v>2687.59</v>
      </c>
      <c r="L639" s="192">
        <v>5919.68</v>
      </c>
      <c r="M639" s="192">
        <v>5919.68</v>
      </c>
      <c r="N639" s="192">
        <v>2687.59</v>
      </c>
      <c r="O639" s="192">
        <v>2687.59</v>
      </c>
    </row>
    <row r="640" spans="1:15">
      <c r="A640" s="199">
        <v>7102</v>
      </c>
      <c r="B640" s="199" t="s">
        <v>903</v>
      </c>
      <c r="C640" s="200">
        <v>1227</v>
      </c>
      <c r="D640" s="200">
        <v>0</v>
      </c>
      <c r="E640" s="200">
        <v>1227</v>
      </c>
      <c r="F640" s="200">
        <v>845.08</v>
      </c>
      <c r="G640" s="200">
        <v>845.08</v>
      </c>
      <c r="H640" s="200">
        <v>381.92</v>
      </c>
      <c r="I640" s="200">
        <v>845.08</v>
      </c>
      <c r="J640" s="200">
        <v>845.08</v>
      </c>
      <c r="K640" s="192">
        <v>381.92</v>
      </c>
      <c r="L640" s="192">
        <v>845.08</v>
      </c>
      <c r="M640" s="192">
        <v>845.08</v>
      </c>
      <c r="N640" s="192">
        <v>381.92</v>
      </c>
      <c r="O640" s="192">
        <v>381.92</v>
      </c>
    </row>
    <row r="641" spans="1:15">
      <c r="A641" s="191" t="s">
        <v>830</v>
      </c>
      <c r="B641" s="191" t="s">
        <v>683</v>
      </c>
      <c r="C641" s="192">
        <v>84</v>
      </c>
      <c r="D641" s="192">
        <v>0</v>
      </c>
      <c r="E641" s="210">
        <v>84</v>
      </c>
      <c r="F641" s="192">
        <v>58.33</v>
      </c>
      <c r="G641" s="192">
        <v>58.33</v>
      </c>
      <c r="H641" s="192">
        <v>25.67</v>
      </c>
      <c r="I641" s="192">
        <v>58.33</v>
      </c>
      <c r="J641" s="192">
        <v>58.33</v>
      </c>
      <c r="K641" s="192">
        <v>25.67</v>
      </c>
      <c r="L641" s="192">
        <v>58.33</v>
      </c>
      <c r="M641" s="192">
        <v>58.33</v>
      </c>
      <c r="N641" s="192">
        <v>25.67</v>
      </c>
      <c r="O641" s="192">
        <v>25.67</v>
      </c>
    </row>
    <row r="642" spans="1:15">
      <c r="A642" s="191" t="s">
        <v>831</v>
      </c>
      <c r="B642" s="191" t="s">
        <v>683</v>
      </c>
      <c r="C642" s="192">
        <v>733</v>
      </c>
      <c r="D642" s="192">
        <v>0</v>
      </c>
      <c r="E642" s="210">
        <v>733</v>
      </c>
      <c r="F642" s="192">
        <v>509</v>
      </c>
      <c r="G642" s="192">
        <v>509</v>
      </c>
      <c r="H642" s="192">
        <v>224</v>
      </c>
      <c r="I642" s="192">
        <v>509</v>
      </c>
      <c r="J642" s="192">
        <v>509</v>
      </c>
      <c r="K642" s="192">
        <v>224</v>
      </c>
      <c r="L642" s="192">
        <v>509</v>
      </c>
      <c r="M642" s="192">
        <v>509</v>
      </c>
      <c r="N642" s="192">
        <v>224</v>
      </c>
      <c r="O642" s="192">
        <v>224</v>
      </c>
    </row>
    <row r="643" spans="1:15">
      <c r="A643" s="191" t="s">
        <v>832</v>
      </c>
      <c r="B643" s="191" t="s">
        <v>684</v>
      </c>
      <c r="C643" s="192">
        <v>410</v>
      </c>
      <c r="D643" s="192">
        <v>0</v>
      </c>
      <c r="E643" s="210">
        <v>410</v>
      </c>
      <c r="F643" s="192">
        <v>277.75</v>
      </c>
      <c r="G643" s="192">
        <v>277.75</v>
      </c>
      <c r="H643" s="192">
        <v>132.25</v>
      </c>
      <c r="I643" s="192">
        <v>277.75</v>
      </c>
      <c r="J643" s="192">
        <v>277.75</v>
      </c>
      <c r="K643" s="192">
        <v>132.25</v>
      </c>
      <c r="L643" s="192">
        <v>277.75</v>
      </c>
      <c r="M643" s="192">
        <v>277.75</v>
      </c>
      <c r="N643" s="192">
        <v>132.25</v>
      </c>
      <c r="O643" s="192">
        <v>132.25</v>
      </c>
    </row>
    <row r="644" spans="1:15">
      <c r="A644" s="199">
        <v>7106</v>
      </c>
      <c r="B644" s="199" t="s">
        <v>913</v>
      </c>
      <c r="C644" s="200">
        <v>2008.18</v>
      </c>
      <c r="D644" s="200">
        <v>0</v>
      </c>
      <c r="E644" s="200">
        <v>2008.18</v>
      </c>
      <c r="F644" s="200">
        <v>1360.5</v>
      </c>
      <c r="G644" s="200">
        <v>1360.5</v>
      </c>
      <c r="H644" s="200">
        <v>647.67999999999995</v>
      </c>
      <c r="I644" s="200">
        <v>1360.5</v>
      </c>
      <c r="J644" s="200">
        <v>1360.5</v>
      </c>
      <c r="K644" s="192">
        <v>647.67999999999995</v>
      </c>
      <c r="L644" s="192">
        <v>1360.5</v>
      </c>
      <c r="M644" s="192">
        <v>1360.5</v>
      </c>
      <c r="N644" s="192">
        <v>647.67999999999995</v>
      </c>
      <c r="O644" s="192">
        <v>647.67999999999995</v>
      </c>
    </row>
    <row r="645" spans="1:15">
      <c r="A645" s="191" t="s">
        <v>833</v>
      </c>
      <c r="B645" s="191" t="s">
        <v>687</v>
      </c>
      <c r="C645" s="192">
        <v>122.47</v>
      </c>
      <c r="D645" s="192">
        <v>0</v>
      </c>
      <c r="E645" s="210">
        <v>122.47</v>
      </c>
      <c r="F645" s="192">
        <v>81.5</v>
      </c>
      <c r="G645" s="192">
        <v>81.5</v>
      </c>
      <c r="H645" s="192">
        <v>40.97</v>
      </c>
      <c r="I645" s="192">
        <v>81.5</v>
      </c>
      <c r="J645" s="192">
        <v>81.5</v>
      </c>
      <c r="K645" s="192">
        <v>40.97</v>
      </c>
      <c r="L645" s="192">
        <v>81.5</v>
      </c>
      <c r="M645" s="192">
        <v>81.5</v>
      </c>
      <c r="N645" s="192">
        <v>40.97</v>
      </c>
      <c r="O645" s="192">
        <v>40.97</v>
      </c>
    </row>
    <row r="646" spans="1:15">
      <c r="A646" s="191" t="s">
        <v>834</v>
      </c>
      <c r="B646" s="191" t="s">
        <v>687</v>
      </c>
      <c r="C646" s="192">
        <v>1068.71</v>
      </c>
      <c r="D646" s="192">
        <v>0</v>
      </c>
      <c r="E646" s="210">
        <v>1068.71</v>
      </c>
      <c r="F646" s="192">
        <v>711.67</v>
      </c>
      <c r="G646" s="192">
        <v>711.67</v>
      </c>
      <c r="H646" s="192">
        <v>357.04</v>
      </c>
      <c r="I646" s="192">
        <v>711.67</v>
      </c>
      <c r="J646" s="192">
        <v>711.67</v>
      </c>
      <c r="K646" s="192">
        <v>357.04</v>
      </c>
      <c r="L646" s="192">
        <v>711.67</v>
      </c>
      <c r="M646" s="192">
        <v>711.67</v>
      </c>
      <c r="N646" s="192">
        <v>357.04</v>
      </c>
      <c r="O646" s="192">
        <v>357.04</v>
      </c>
    </row>
    <row r="647" spans="1:15">
      <c r="A647" s="191" t="s">
        <v>835</v>
      </c>
      <c r="B647" s="191" t="s">
        <v>688</v>
      </c>
      <c r="C647" s="192">
        <v>84</v>
      </c>
      <c r="D647" s="192">
        <v>0</v>
      </c>
      <c r="E647" s="210">
        <v>84</v>
      </c>
      <c r="F647" s="192">
        <v>58.33</v>
      </c>
      <c r="G647" s="192">
        <v>58.33</v>
      </c>
      <c r="H647" s="192">
        <v>25.67</v>
      </c>
      <c r="I647" s="192">
        <v>58.33</v>
      </c>
      <c r="J647" s="192">
        <v>58.33</v>
      </c>
      <c r="K647" s="192">
        <v>25.67</v>
      </c>
      <c r="L647" s="192">
        <v>58.33</v>
      </c>
      <c r="M647" s="192">
        <v>58.33</v>
      </c>
      <c r="N647" s="192">
        <v>25.67</v>
      </c>
      <c r="O647" s="192">
        <v>25.67</v>
      </c>
    </row>
    <row r="648" spans="1:15">
      <c r="A648" s="191" t="s">
        <v>836</v>
      </c>
      <c r="B648" s="191" t="s">
        <v>688</v>
      </c>
      <c r="C648" s="192">
        <v>733</v>
      </c>
      <c r="D648" s="192">
        <v>0</v>
      </c>
      <c r="E648" s="210">
        <v>733</v>
      </c>
      <c r="F648" s="192">
        <v>509</v>
      </c>
      <c r="G648" s="192">
        <v>509</v>
      </c>
      <c r="H648" s="192">
        <v>224</v>
      </c>
      <c r="I648" s="192">
        <v>509</v>
      </c>
      <c r="J648" s="192">
        <v>509</v>
      </c>
      <c r="K648" s="192">
        <v>224</v>
      </c>
      <c r="L648" s="192">
        <v>509</v>
      </c>
      <c r="M648" s="192">
        <v>509</v>
      </c>
      <c r="N648" s="192">
        <v>224</v>
      </c>
      <c r="O648" s="192">
        <v>224</v>
      </c>
    </row>
    <row r="649" spans="1:15">
      <c r="A649" s="199">
        <v>7301</v>
      </c>
      <c r="B649" s="199" t="s">
        <v>918</v>
      </c>
      <c r="C649" s="200">
        <v>480</v>
      </c>
      <c r="D649" s="200">
        <v>200</v>
      </c>
      <c r="E649" s="200">
        <v>680</v>
      </c>
      <c r="F649" s="200">
        <v>541.45000000000005</v>
      </c>
      <c r="G649" s="200">
        <v>541.45000000000005</v>
      </c>
      <c r="H649" s="200">
        <v>138.55000000000001</v>
      </c>
      <c r="I649" s="200">
        <v>511.03</v>
      </c>
      <c r="J649" s="200">
        <v>511.03</v>
      </c>
      <c r="K649" s="192">
        <v>168.97</v>
      </c>
      <c r="L649" s="192">
        <v>511.03</v>
      </c>
      <c r="M649" s="192">
        <v>511.03</v>
      </c>
      <c r="N649" s="192">
        <v>138.55000000000001</v>
      </c>
      <c r="O649" s="192">
        <v>168.97</v>
      </c>
    </row>
    <row r="650" spans="1:15">
      <c r="A650" s="191" t="s">
        <v>837</v>
      </c>
      <c r="B650" s="191" t="s">
        <v>748</v>
      </c>
      <c r="C650" s="192">
        <v>480</v>
      </c>
      <c r="D650" s="192">
        <v>200</v>
      </c>
      <c r="E650" s="210">
        <v>680</v>
      </c>
      <c r="F650" s="192">
        <v>541.45000000000005</v>
      </c>
      <c r="G650" s="192">
        <v>541.45000000000005</v>
      </c>
      <c r="H650" s="192">
        <v>138.55000000000001</v>
      </c>
      <c r="I650" s="192">
        <v>511.03</v>
      </c>
      <c r="J650" s="192">
        <v>511.03</v>
      </c>
      <c r="K650" s="192">
        <v>168.97</v>
      </c>
      <c r="L650" s="192">
        <v>511.03</v>
      </c>
      <c r="M650" s="192">
        <v>511.03</v>
      </c>
      <c r="N650" s="192">
        <v>138.55000000000001</v>
      </c>
      <c r="O650" s="192">
        <v>168.97</v>
      </c>
    </row>
    <row r="651" spans="1:15">
      <c r="A651" s="199">
        <v>7302</v>
      </c>
      <c r="B651" s="199" t="s">
        <v>921</v>
      </c>
      <c r="C651" s="200">
        <v>31842.23</v>
      </c>
      <c r="D651" s="200">
        <v>250</v>
      </c>
      <c r="E651" s="200">
        <v>32092.23</v>
      </c>
      <c r="F651" s="200">
        <v>5315.34</v>
      </c>
      <c r="G651" s="200">
        <v>5315.34</v>
      </c>
      <c r="H651" s="200">
        <v>26776.89</v>
      </c>
      <c r="I651" s="200">
        <v>5315.34</v>
      </c>
      <c r="J651" s="200">
        <v>5315.34</v>
      </c>
      <c r="K651" s="192">
        <v>26776.89</v>
      </c>
      <c r="L651" s="192">
        <v>5261.45</v>
      </c>
      <c r="M651" s="192">
        <v>5261.45</v>
      </c>
      <c r="N651" s="192">
        <v>26776.89</v>
      </c>
      <c r="O651" s="192">
        <v>26776.89</v>
      </c>
    </row>
    <row r="652" spans="1:15">
      <c r="A652" s="191" t="s">
        <v>838</v>
      </c>
      <c r="B652" s="191" t="s">
        <v>691</v>
      </c>
      <c r="C652" s="192">
        <v>4200</v>
      </c>
      <c r="D652" s="192">
        <v>250</v>
      </c>
      <c r="E652" s="210">
        <v>4450</v>
      </c>
      <c r="F652" s="192">
        <v>2884</v>
      </c>
      <c r="G652" s="192">
        <v>2884</v>
      </c>
      <c r="H652" s="192">
        <v>1566</v>
      </c>
      <c r="I652" s="192">
        <v>2884</v>
      </c>
      <c r="J652" s="192">
        <v>2884</v>
      </c>
      <c r="K652" s="192">
        <v>1566</v>
      </c>
      <c r="L652" s="192">
        <v>2872.66</v>
      </c>
      <c r="M652" s="192">
        <v>2872.66</v>
      </c>
      <c r="N652" s="192">
        <v>1566</v>
      </c>
      <c r="O652" s="192">
        <v>1566</v>
      </c>
    </row>
    <row r="653" spans="1:15">
      <c r="A653" s="191" t="s">
        <v>655</v>
      </c>
      <c r="B653" s="191" t="s">
        <v>654</v>
      </c>
      <c r="C653" s="192">
        <v>8208</v>
      </c>
      <c r="D653" s="192">
        <v>0</v>
      </c>
      <c r="E653" s="210">
        <v>8208</v>
      </c>
      <c r="F653" s="192">
        <v>2431.34</v>
      </c>
      <c r="G653" s="192">
        <v>2431.34</v>
      </c>
      <c r="H653" s="192">
        <v>5776.66</v>
      </c>
      <c r="I653" s="192">
        <v>2431.34</v>
      </c>
      <c r="J653" s="192">
        <v>2431.34</v>
      </c>
      <c r="K653" s="192">
        <v>5776.66</v>
      </c>
      <c r="L653" s="192">
        <v>2388.79</v>
      </c>
      <c r="M653" s="192">
        <v>2388.79</v>
      </c>
      <c r="N653" s="192">
        <v>5776.66</v>
      </c>
      <c r="O653" s="192">
        <v>5776.66</v>
      </c>
    </row>
    <row r="654" spans="1:15">
      <c r="A654" s="191" t="s">
        <v>656</v>
      </c>
      <c r="B654" s="191" t="s">
        <v>654</v>
      </c>
      <c r="C654" s="192">
        <v>19434.23</v>
      </c>
      <c r="D654" s="192">
        <v>0</v>
      </c>
      <c r="E654" s="210">
        <v>19434.23</v>
      </c>
      <c r="F654" s="192">
        <v>0</v>
      </c>
      <c r="G654" s="192">
        <v>0</v>
      </c>
      <c r="H654" s="192">
        <v>19434.23</v>
      </c>
      <c r="I654" s="192">
        <v>0</v>
      </c>
      <c r="J654" s="192">
        <v>0</v>
      </c>
      <c r="K654" s="192">
        <v>19434.23</v>
      </c>
      <c r="L654" s="192">
        <v>0</v>
      </c>
      <c r="M654" s="192">
        <v>0</v>
      </c>
      <c r="N654" s="192">
        <v>19434.23</v>
      </c>
      <c r="O654" s="192">
        <v>19434.23</v>
      </c>
    </row>
    <row r="655" spans="1:15">
      <c r="A655" s="199">
        <v>7306</v>
      </c>
      <c r="B655" s="199" t="s">
        <v>940</v>
      </c>
      <c r="C655" s="200">
        <v>450</v>
      </c>
      <c r="D655" s="200">
        <v>0</v>
      </c>
      <c r="E655" s="200">
        <v>450</v>
      </c>
      <c r="F655" s="200">
        <v>0</v>
      </c>
      <c r="G655" s="200">
        <v>0</v>
      </c>
      <c r="H655" s="200">
        <v>450</v>
      </c>
      <c r="I655" s="200">
        <v>0</v>
      </c>
      <c r="J655" s="200">
        <v>0</v>
      </c>
      <c r="K655" s="192">
        <v>450</v>
      </c>
      <c r="L655" s="192">
        <v>0</v>
      </c>
      <c r="M655" s="192">
        <v>0</v>
      </c>
      <c r="N655" s="192">
        <v>450</v>
      </c>
      <c r="O655" s="192">
        <v>450</v>
      </c>
    </row>
    <row r="656" spans="1:15">
      <c r="A656" s="191" t="s">
        <v>657</v>
      </c>
      <c r="B656" s="191" t="s">
        <v>643</v>
      </c>
      <c r="C656" s="192">
        <v>450</v>
      </c>
      <c r="D656" s="192">
        <v>0</v>
      </c>
      <c r="E656" s="210">
        <v>450</v>
      </c>
      <c r="F656" s="192">
        <v>0</v>
      </c>
      <c r="G656" s="192">
        <v>0</v>
      </c>
      <c r="H656" s="192">
        <v>450</v>
      </c>
      <c r="I656" s="192">
        <v>0</v>
      </c>
      <c r="J656" s="192">
        <v>0</v>
      </c>
      <c r="K656" s="192">
        <v>450</v>
      </c>
      <c r="L656" s="192">
        <v>0</v>
      </c>
      <c r="M656" s="192">
        <v>0</v>
      </c>
      <c r="N656" s="192">
        <v>450</v>
      </c>
      <c r="O656" s="192">
        <v>450</v>
      </c>
    </row>
    <row r="657" spans="1:15">
      <c r="A657" s="199">
        <v>7308</v>
      </c>
      <c r="B657" s="199" t="s">
        <v>1078</v>
      </c>
      <c r="C657" s="200">
        <v>4009.33</v>
      </c>
      <c r="D657" s="200">
        <v>350</v>
      </c>
      <c r="E657" s="200">
        <v>4359.33</v>
      </c>
      <c r="F657" s="200">
        <v>34.6</v>
      </c>
      <c r="G657" s="200">
        <v>34.6</v>
      </c>
      <c r="H657" s="200">
        <v>4324.7299999999996</v>
      </c>
      <c r="I657" s="200">
        <v>34.6</v>
      </c>
      <c r="J657" s="200">
        <v>34.6</v>
      </c>
      <c r="K657" s="192">
        <v>4324.7299999999996</v>
      </c>
      <c r="L657" s="192">
        <v>34.6</v>
      </c>
      <c r="M657" s="192">
        <v>34.6</v>
      </c>
      <c r="N657" s="192">
        <v>4324.7299999999996</v>
      </c>
      <c r="O657" s="192">
        <v>4324.7299999999996</v>
      </c>
    </row>
    <row r="658" spans="1:15">
      <c r="A658" s="191" t="s">
        <v>839</v>
      </c>
      <c r="B658" s="191" t="s">
        <v>702</v>
      </c>
      <c r="C658" s="192">
        <v>1175.48</v>
      </c>
      <c r="D658" s="192">
        <v>350</v>
      </c>
      <c r="E658" s="210">
        <v>1525.48</v>
      </c>
      <c r="F658" s="192">
        <v>28</v>
      </c>
      <c r="G658" s="192">
        <v>28</v>
      </c>
      <c r="H658" s="192">
        <v>1497.48</v>
      </c>
      <c r="I658" s="192">
        <v>28</v>
      </c>
      <c r="J658" s="192">
        <v>28</v>
      </c>
      <c r="K658" s="192">
        <v>1497.48</v>
      </c>
      <c r="L658" s="192">
        <v>28</v>
      </c>
      <c r="M658" s="192">
        <v>28</v>
      </c>
      <c r="N658" s="192">
        <v>1497.48</v>
      </c>
      <c r="O658" s="192">
        <v>1497.48</v>
      </c>
    </row>
    <row r="659" spans="1:15">
      <c r="A659" s="191" t="s">
        <v>840</v>
      </c>
      <c r="B659" s="191" t="s">
        <v>704</v>
      </c>
      <c r="C659" s="192">
        <v>150</v>
      </c>
      <c r="D659" s="192">
        <v>0</v>
      </c>
      <c r="E659" s="210">
        <v>150</v>
      </c>
      <c r="F659" s="192">
        <v>0</v>
      </c>
      <c r="G659" s="192">
        <v>0</v>
      </c>
      <c r="H659" s="192">
        <v>150</v>
      </c>
      <c r="I659" s="192">
        <v>0</v>
      </c>
      <c r="J659" s="192">
        <v>0</v>
      </c>
      <c r="K659" s="192">
        <v>150</v>
      </c>
      <c r="L659" s="192">
        <v>0</v>
      </c>
      <c r="M659" s="192">
        <v>0</v>
      </c>
      <c r="N659" s="192">
        <v>150</v>
      </c>
      <c r="O659" s="192">
        <v>150</v>
      </c>
    </row>
    <row r="660" spans="1:15">
      <c r="A660" s="191" t="s">
        <v>841</v>
      </c>
      <c r="B660" s="191" t="s">
        <v>705</v>
      </c>
      <c r="C660" s="192">
        <v>300</v>
      </c>
      <c r="D660" s="192">
        <v>0</v>
      </c>
      <c r="E660" s="210">
        <v>300</v>
      </c>
      <c r="F660" s="192">
        <v>0</v>
      </c>
      <c r="G660" s="192">
        <v>0</v>
      </c>
      <c r="H660" s="192">
        <v>300</v>
      </c>
      <c r="I660" s="192">
        <v>0</v>
      </c>
      <c r="J660" s="192">
        <v>0</v>
      </c>
      <c r="K660" s="192">
        <v>300</v>
      </c>
      <c r="L660" s="192">
        <v>0</v>
      </c>
      <c r="M660" s="192">
        <v>0</v>
      </c>
      <c r="N660" s="192">
        <v>300</v>
      </c>
      <c r="O660" s="192">
        <v>300</v>
      </c>
    </row>
    <row r="661" spans="1:15">
      <c r="A661" s="191" t="s">
        <v>659</v>
      </c>
      <c r="B661" s="191" t="s">
        <v>648</v>
      </c>
      <c r="C661" s="192">
        <v>126</v>
      </c>
      <c r="D661" s="192">
        <v>0</v>
      </c>
      <c r="E661" s="210">
        <v>126</v>
      </c>
      <c r="F661" s="192">
        <v>0</v>
      </c>
      <c r="G661" s="192">
        <v>0</v>
      </c>
      <c r="H661" s="192">
        <v>126</v>
      </c>
      <c r="I661" s="192">
        <v>0</v>
      </c>
      <c r="J661" s="192">
        <v>0</v>
      </c>
      <c r="K661" s="192">
        <v>126</v>
      </c>
      <c r="L661" s="192">
        <v>0</v>
      </c>
      <c r="M661" s="192">
        <v>0</v>
      </c>
      <c r="N661" s="192">
        <v>126</v>
      </c>
      <c r="O661" s="192">
        <v>126</v>
      </c>
    </row>
    <row r="662" spans="1:15">
      <c r="A662" s="191" t="s">
        <v>660</v>
      </c>
      <c r="B662" s="191" t="s">
        <v>658</v>
      </c>
      <c r="C662" s="192">
        <v>500</v>
      </c>
      <c r="D662" s="192">
        <v>0</v>
      </c>
      <c r="E662" s="210">
        <v>500</v>
      </c>
      <c r="F662" s="192">
        <v>6.6</v>
      </c>
      <c r="G662" s="192">
        <v>6.6</v>
      </c>
      <c r="H662" s="192">
        <v>493.4</v>
      </c>
      <c r="I662" s="192">
        <v>6.6</v>
      </c>
      <c r="J662" s="192">
        <v>6.6</v>
      </c>
      <c r="K662" s="192">
        <v>493.4</v>
      </c>
      <c r="L662" s="192">
        <v>6.6</v>
      </c>
      <c r="M662" s="192">
        <v>6.6</v>
      </c>
      <c r="N662" s="192">
        <v>493.4</v>
      </c>
      <c r="O662" s="192">
        <v>493.4</v>
      </c>
    </row>
    <row r="663" spans="1:15">
      <c r="A663" s="191" t="s">
        <v>661</v>
      </c>
      <c r="B663" s="191" t="s">
        <v>649</v>
      </c>
      <c r="C663" s="192">
        <v>1153.93</v>
      </c>
      <c r="D663" s="192">
        <v>0</v>
      </c>
      <c r="E663" s="210">
        <v>1153.93</v>
      </c>
      <c r="F663" s="192">
        <v>0</v>
      </c>
      <c r="G663" s="192">
        <v>0</v>
      </c>
      <c r="H663" s="192">
        <v>1153.93</v>
      </c>
      <c r="I663" s="192">
        <v>0</v>
      </c>
      <c r="J663" s="192">
        <v>0</v>
      </c>
      <c r="K663" s="192">
        <v>1153.93</v>
      </c>
      <c r="L663" s="192">
        <v>0</v>
      </c>
      <c r="M663" s="192">
        <v>0</v>
      </c>
      <c r="N663" s="192">
        <v>1153.93</v>
      </c>
      <c r="O663" s="192">
        <v>1153.93</v>
      </c>
    </row>
    <row r="664" spans="1:15">
      <c r="A664" s="191" t="s">
        <v>662</v>
      </c>
      <c r="B664" s="191" t="s">
        <v>649</v>
      </c>
      <c r="C664" s="192">
        <v>603.91999999999996</v>
      </c>
      <c r="D664" s="192">
        <v>0</v>
      </c>
      <c r="E664" s="210">
        <v>603.91999999999996</v>
      </c>
      <c r="F664" s="192">
        <v>0</v>
      </c>
      <c r="G664" s="192">
        <v>0</v>
      </c>
      <c r="H664" s="192">
        <v>603.91999999999996</v>
      </c>
      <c r="I664" s="192">
        <v>0</v>
      </c>
      <c r="J664" s="192">
        <v>0</v>
      </c>
      <c r="K664" s="192">
        <v>603.91999999999996</v>
      </c>
      <c r="L664" s="192">
        <v>0</v>
      </c>
      <c r="M664" s="192">
        <v>0</v>
      </c>
      <c r="N664" s="192">
        <v>603.91999999999996</v>
      </c>
      <c r="O664" s="192">
        <v>603.91999999999996</v>
      </c>
    </row>
    <row r="665" spans="1:15">
      <c r="A665" s="191"/>
      <c r="B665" s="191"/>
      <c r="C665" s="192"/>
      <c r="D665" s="192"/>
      <c r="E665" s="192"/>
      <c r="F665" s="192"/>
      <c r="G665" s="192"/>
      <c r="H665" s="192"/>
      <c r="I665" s="192"/>
      <c r="J665" s="192"/>
      <c r="K665" s="192"/>
      <c r="L665" s="192"/>
      <c r="M665" s="192"/>
      <c r="N665" s="192"/>
      <c r="O665" s="192"/>
    </row>
    <row r="666" spans="1:15">
      <c r="A666" s="197"/>
      <c r="B666" s="197" t="s">
        <v>1121</v>
      </c>
      <c r="C666" s="198">
        <v>6193040.8600000003</v>
      </c>
      <c r="D666" s="198">
        <v>908488.98</v>
      </c>
      <c r="E666" s="198">
        <v>7101529.8399999999</v>
      </c>
      <c r="F666" s="198">
        <v>4962076.92</v>
      </c>
      <c r="G666" s="198">
        <v>4962076.92</v>
      </c>
      <c r="H666" s="198">
        <v>2139452.92</v>
      </c>
      <c r="I666" s="198">
        <v>4404200.75</v>
      </c>
      <c r="J666" s="198">
        <v>4404200.75</v>
      </c>
      <c r="K666" s="198">
        <v>2697329.09</v>
      </c>
      <c r="L666" s="198">
        <v>4360488.0199999996</v>
      </c>
      <c r="M666" s="198">
        <v>4360488.0199999996</v>
      </c>
      <c r="N666" s="198">
        <v>2139452.92</v>
      </c>
      <c r="O666" s="198">
        <v>2697329.09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view="pageBreakPreview" zoomScale="85" zoomScaleNormal="85" zoomScaleSheetLayoutView="85" workbookViewId="0">
      <pane ySplit="5" topLeftCell="A6" activePane="bottomLeft" state="frozen"/>
      <selection activeCell="R53" sqref="R53"/>
      <selection pane="bottomLeft" activeCell="V9" sqref="V9"/>
    </sheetView>
  </sheetViews>
  <sheetFormatPr baseColWidth="10" defaultColWidth="9.140625" defaultRowHeight="15"/>
  <cols>
    <col min="1" max="1" width="28.42578125" style="13" customWidth="1"/>
    <col min="2" max="2" width="38.7109375" style="13" customWidth="1"/>
    <col min="3" max="3" width="37.5703125" style="13" customWidth="1"/>
    <col min="4" max="4" width="27.5703125" style="13" bestFit="1" customWidth="1"/>
    <col min="5" max="5" width="40.85546875" style="13" customWidth="1"/>
    <col min="6" max="8" width="5.7109375" style="30" hidden="1" customWidth="1"/>
    <col min="9" max="11" width="8" style="30" hidden="1" customWidth="1"/>
    <col min="12" max="12" width="39" style="30" hidden="1" customWidth="1"/>
    <col min="13" max="13" width="9.140625" style="30" hidden="1" customWidth="1"/>
    <col min="14" max="14" width="9.42578125" style="30" hidden="1" customWidth="1"/>
    <col min="15" max="16" width="4.85546875" style="30" hidden="1" customWidth="1"/>
    <col min="17" max="17" width="5.7109375" style="30" hidden="1" customWidth="1"/>
    <col min="18" max="18" width="22" style="30" customWidth="1"/>
    <col min="19" max="19" width="18.28515625" style="13" customWidth="1"/>
    <col min="20" max="20" width="15.28515625" style="13" customWidth="1"/>
    <col min="21" max="236" width="11.42578125" style="13" customWidth="1"/>
    <col min="237" max="16384" width="9.140625" style="13"/>
  </cols>
  <sheetData>
    <row r="1" spans="1:20" s="27" customFormat="1" ht="33.75" customHeight="1">
      <c r="A1" s="716" t="s">
        <v>0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</row>
    <row r="2" spans="1:20" s="12" customFormat="1" ht="20.25">
      <c r="A2" s="718" t="s">
        <v>1132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</row>
    <row r="3" spans="1:20" s="28" customFormat="1" ht="20.25" customHeight="1" thickBot="1">
      <c r="A3" s="719" t="s">
        <v>208</v>
      </c>
      <c r="B3" s="720"/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  <c r="P3" s="720"/>
      <c r="Q3" s="720"/>
      <c r="R3" s="720"/>
    </row>
    <row r="4" spans="1:20" s="16" customFormat="1" ht="24.75" customHeight="1">
      <c r="A4" s="721" t="s">
        <v>204</v>
      </c>
      <c r="B4" s="704" t="s">
        <v>207</v>
      </c>
      <c r="C4" s="704" t="s">
        <v>209</v>
      </c>
      <c r="D4" s="704" t="s">
        <v>485</v>
      </c>
      <c r="E4" s="704" t="s">
        <v>1</v>
      </c>
      <c r="F4" s="704" t="s">
        <v>2</v>
      </c>
      <c r="G4" s="704"/>
      <c r="H4" s="704"/>
      <c r="I4" s="704" t="s">
        <v>3</v>
      </c>
      <c r="J4" s="704"/>
      <c r="K4" s="704"/>
      <c r="L4" s="704" t="s">
        <v>4</v>
      </c>
      <c r="M4" s="704" t="s">
        <v>5</v>
      </c>
      <c r="N4" s="704"/>
      <c r="O4" s="704" t="s">
        <v>6</v>
      </c>
      <c r="P4" s="704"/>
      <c r="Q4" s="704"/>
      <c r="R4" s="704" t="s">
        <v>672</v>
      </c>
      <c r="S4" s="704" t="s">
        <v>1122</v>
      </c>
      <c r="T4" s="723" t="s">
        <v>1123</v>
      </c>
    </row>
    <row r="5" spans="1:20" s="16" customFormat="1" ht="29.25" customHeight="1" thickBot="1">
      <c r="A5" s="722"/>
      <c r="B5" s="705"/>
      <c r="C5" s="705"/>
      <c r="D5" s="705"/>
      <c r="E5" s="705"/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705"/>
      <c r="M5" s="24" t="s">
        <v>13</v>
      </c>
      <c r="N5" s="24" t="s">
        <v>14</v>
      </c>
      <c r="O5" s="24" t="s">
        <v>15</v>
      </c>
      <c r="P5" s="24" t="s">
        <v>16</v>
      </c>
      <c r="Q5" s="24" t="s">
        <v>17</v>
      </c>
      <c r="R5" s="705"/>
      <c r="S5" s="705"/>
      <c r="T5" s="724"/>
    </row>
    <row r="6" spans="1:20" s="16" customFormat="1" ht="40.5" hidden="1" customHeight="1">
      <c r="A6" s="708" t="s">
        <v>544</v>
      </c>
      <c r="B6" s="473" t="s">
        <v>238</v>
      </c>
      <c r="C6" s="474" t="s">
        <v>211</v>
      </c>
      <c r="D6" s="475" t="s">
        <v>677</v>
      </c>
      <c r="E6" s="380"/>
      <c r="F6" s="205">
        <v>0</v>
      </c>
      <c r="G6" s="381" t="s">
        <v>210</v>
      </c>
      <c r="H6" s="370" t="s">
        <v>211</v>
      </c>
      <c r="I6" s="29"/>
      <c r="J6" s="29"/>
      <c r="K6" s="29"/>
      <c r="L6" s="371"/>
      <c r="M6" s="34"/>
      <c r="N6" s="34"/>
      <c r="O6" s="34"/>
      <c r="P6" s="34"/>
      <c r="Q6" s="34"/>
      <c r="R6" s="206"/>
      <c r="S6" s="22"/>
      <c r="T6" s="470"/>
    </row>
    <row r="7" spans="1:20" s="15" customFormat="1" ht="48" customHeight="1" thickBot="1">
      <c r="A7" s="709"/>
      <c r="B7" s="476" t="s">
        <v>212</v>
      </c>
      <c r="C7" s="477" t="s">
        <v>214</v>
      </c>
      <c r="D7" s="478"/>
      <c r="E7" s="479" t="s">
        <v>236</v>
      </c>
      <c r="F7" s="480">
        <v>0</v>
      </c>
      <c r="G7" s="481" t="s">
        <v>213</v>
      </c>
      <c r="H7" s="482" t="s">
        <v>214</v>
      </c>
      <c r="I7" s="483"/>
      <c r="J7" s="483"/>
      <c r="K7" s="483"/>
      <c r="L7" s="479" t="s">
        <v>44</v>
      </c>
      <c r="M7" s="483"/>
      <c r="N7" s="483"/>
      <c r="O7" s="483"/>
      <c r="P7" s="483"/>
      <c r="Q7" s="483"/>
      <c r="R7" s="532">
        <f>+Hoja1!E251</f>
        <v>1000</v>
      </c>
      <c r="S7" s="484">
        <f>+Hoja1!J251</f>
        <v>183.57</v>
      </c>
      <c r="T7" s="485">
        <f>+R7-S7</f>
        <v>816.43000000000006</v>
      </c>
    </row>
    <row r="8" spans="1:20" s="16" customFormat="1" ht="37.5" hidden="1" customHeight="1">
      <c r="A8" s="708"/>
      <c r="B8" s="486" t="s">
        <v>215</v>
      </c>
      <c r="C8" s="487" t="s">
        <v>217</v>
      </c>
      <c r="D8" s="488"/>
      <c r="E8" s="489"/>
      <c r="F8" s="490">
        <v>0</v>
      </c>
      <c r="G8" s="491" t="s">
        <v>216</v>
      </c>
      <c r="H8" s="492" t="s">
        <v>217</v>
      </c>
      <c r="I8" s="493"/>
      <c r="J8" s="493"/>
      <c r="K8" s="493"/>
      <c r="L8" s="494"/>
      <c r="M8" s="493"/>
      <c r="N8" s="493"/>
      <c r="O8" s="493"/>
      <c r="P8" s="493"/>
      <c r="Q8" s="493"/>
      <c r="R8" s="495"/>
      <c r="S8" s="496"/>
      <c r="T8" s="497">
        <f>+R8-S8</f>
        <v>0</v>
      </c>
    </row>
    <row r="9" spans="1:20" s="16" customFormat="1" ht="38.25" customHeight="1" thickBot="1">
      <c r="A9" s="709"/>
      <c r="B9" s="476" t="s">
        <v>218</v>
      </c>
      <c r="C9" s="477" t="s">
        <v>220</v>
      </c>
      <c r="D9" s="478"/>
      <c r="E9" s="479" t="s">
        <v>234</v>
      </c>
      <c r="F9" s="480">
        <v>0</v>
      </c>
      <c r="G9" s="481" t="s">
        <v>219</v>
      </c>
      <c r="H9" s="482" t="s">
        <v>220</v>
      </c>
      <c r="I9" s="483"/>
      <c r="J9" s="483"/>
      <c r="K9" s="483"/>
      <c r="L9" s="479" t="s">
        <v>235</v>
      </c>
      <c r="M9" s="483"/>
      <c r="N9" s="483"/>
      <c r="O9" s="483"/>
      <c r="P9" s="483"/>
      <c r="Q9" s="483"/>
      <c r="R9" s="532">
        <f>+Hoja1!E267</f>
        <v>0</v>
      </c>
      <c r="S9" s="498">
        <f>+Hoja1!J267</f>
        <v>0</v>
      </c>
      <c r="T9" s="485">
        <f>+R9-S9</f>
        <v>0</v>
      </c>
    </row>
    <row r="10" spans="1:20" s="16" customFormat="1" ht="18" customHeight="1">
      <c r="A10" s="709"/>
      <c r="B10" s="710" t="s">
        <v>221</v>
      </c>
      <c r="C10" s="713" t="s">
        <v>222</v>
      </c>
      <c r="D10" s="688"/>
      <c r="E10" s="394" t="s">
        <v>237</v>
      </c>
      <c r="F10" s="167">
        <v>0</v>
      </c>
      <c r="G10" s="168" t="s">
        <v>230</v>
      </c>
      <c r="H10" s="169" t="s">
        <v>231</v>
      </c>
      <c r="I10" s="170"/>
      <c r="J10" s="170"/>
      <c r="K10" s="170"/>
      <c r="L10" s="394" t="s">
        <v>43</v>
      </c>
      <c r="M10" s="170"/>
      <c r="N10" s="170"/>
      <c r="O10" s="170"/>
      <c r="P10" s="170"/>
      <c r="Q10" s="170"/>
      <c r="R10" s="533">
        <f>+Hoja1!E250</f>
        <v>800</v>
      </c>
      <c r="S10" s="499">
        <f>+Hoja1!J250</f>
        <v>282.85000000000002</v>
      </c>
      <c r="T10" s="500">
        <f>+R10-S10</f>
        <v>517.15</v>
      </c>
    </row>
    <row r="11" spans="1:20" s="16" customFormat="1" ht="12.75">
      <c r="A11" s="709"/>
      <c r="B11" s="711"/>
      <c r="C11" s="714"/>
      <c r="D11" s="689"/>
      <c r="E11" s="184" t="s">
        <v>680</v>
      </c>
      <c r="F11" s="184"/>
      <c r="G11" s="184"/>
      <c r="H11" s="184"/>
      <c r="I11" s="184"/>
      <c r="J11" s="184"/>
      <c r="K11" s="184"/>
      <c r="L11" s="184" t="s">
        <v>693</v>
      </c>
      <c r="M11" s="164"/>
      <c r="N11" s="164"/>
      <c r="O11" s="164"/>
      <c r="P11" s="164"/>
      <c r="Q11" s="164"/>
      <c r="R11" s="534">
        <f>+Hoja1!E226</f>
        <v>63434</v>
      </c>
      <c r="S11" s="202">
        <f>+Hoja1!J226</f>
        <v>63226.51</v>
      </c>
      <c r="T11" s="471">
        <f>+R11-S11</f>
        <v>207.48999999999796</v>
      </c>
    </row>
    <row r="12" spans="1:20" s="16" customFormat="1" ht="12.75">
      <c r="A12" s="709"/>
      <c r="B12" s="711"/>
      <c r="C12" s="714"/>
      <c r="D12" s="689"/>
      <c r="E12" s="184" t="s">
        <v>681</v>
      </c>
      <c r="F12" s="184"/>
      <c r="G12" s="184"/>
      <c r="H12" s="184"/>
      <c r="I12" s="184"/>
      <c r="J12" s="184"/>
      <c r="K12" s="184"/>
      <c r="L12" s="184" t="s">
        <v>694</v>
      </c>
      <c r="M12" s="164"/>
      <c r="N12" s="164"/>
      <c r="O12" s="164"/>
      <c r="P12" s="164"/>
      <c r="Q12" s="164"/>
      <c r="R12" s="534">
        <f>+Hoja1!E227</f>
        <v>39811.56</v>
      </c>
      <c r="S12" s="202">
        <f>+Hoja1!J227</f>
        <v>36012.65</v>
      </c>
      <c r="T12" s="471">
        <f t="shared" ref="T12:T51" si="0">+R12-S12</f>
        <v>3798.9099999999962</v>
      </c>
    </row>
    <row r="13" spans="1:20" s="16" customFormat="1" ht="12.75">
      <c r="A13" s="709"/>
      <c r="B13" s="711"/>
      <c r="C13" s="714"/>
      <c r="D13" s="689"/>
      <c r="E13" s="184" t="s">
        <v>682</v>
      </c>
      <c r="F13" s="184"/>
      <c r="G13" s="184"/>
      <c r="H13" s="184"/>
      <c r="I13" s="184"/>
      <c r="J13" s="184"/>
      <c r="K13" s="184"/>
      <c r="L13" s="184" t="s">
        <v>695</v>
      </c>
      <c r="M13" s="164"/>
      <c r="N13" s="164"/>
      <c r="O13" s="164"/>
      <c r="P13" s="164"/>
      <c r="Q13" s="164"/>
      <c r="R13" s="534">
        <f>+Hoja1!E228</f>
        <v>220</v>
      </c>
      <c r="S13" s="202">
        <f>+Hoja1!J228</f>
        <v>0</v>
      </c>
      <c r="T13" s="471">
        <f t="shared" si="0"/>
        <v>220</v>
      </c>
    </row>
    <row r="14" spans="1:20" s="16" customFormat="1" ht="12.75">
      <c r="A14" s="709"/>
      <c r="B14" s="711"/>
      <c r="C14" s="714"/>
      <c r="D14" s="689"/>
      <c r="E14" s="184" t="s">
        <v>683</v>
      </c>
      <c r="F14" s="184"/>
      <c r="G14" s="184"/>
      <c r="H14" s="184"/>
      <c r="I14" s="184"/>
      <c r="J14" s="184"/>
      <c r="K14" s="184"/>
      <c r="L14" s="184" t="s">
        <v>696</v>
      </c>
      <c r="M14" s="164"/>
      <c r="N14" s="164"/>
      <c r="O14" s="164"/>
      <c r="P14" s="164"/>
      <c r="Q14" s="164"/>
      <c r="R14" s="534">
        <f>+Hoja1!E230</f>
        <v>8603.7999999999993</v>
      </c>
      <c r="S14" s="202">
        <f>+Hoja1!J230</f>
        <v>8379.4699999999993</v>
      </c>
      <c r="T14" s="471">
        <f t="shared" si="0"/>
        <v>224.32999999999993</v>
      </c>
    </row>
    <row r="15" spans="1:20" s="16" customFormat="1" ht="12.75">
      <c r="A15" s="709"/>
      <c r="B15" s="711"/>
      <c r="C15" s="714"/>
      <c r="D15" s="689"/>
      <c r="E15" s="184" t="s">
        <v>684</v>
      </c>
      <c r="F15" s="184"/>
      <c r="G15" s="184"/>
      <c r="H15" s="184"/>
      <c r="I15" s="184"/>
      <c r="J15" s="184"/>
      <c r="K15" s="184"/>
      <c r="L15" s="184" t="s">
        <v>697</v>
      </c>
      <c r="M15" s="164"/>
      <c r="N15" s="164"/>
      <c r="O15" s="164"/>
      <c r="P15" s="164"/>
      <c r="Q15" s="164"/>
      <c r="R15" s="534">
        <f>+Hoja1!E231</f>
        <v>5166.67</v>
      </c>
      <c r="S15" s="202">
        <f>+Hoja1!J231</f>
        <v>4683.24</v>
      </c>
      <c r="T15" s="471">
        <f t="shared" si="0"/>
        <v>483.43000000000029</v>
      </c>
    </row>
    <row r="16" spans="1:20" s="16" customFormat="1" ht="12.75">
      <c r="A16" s="709"/>
      <c r="B16" s="711"/>
      <c r="C16" s="714"/>
      <c r="D16" s="689"/>
      <c r="E16" s="184" t="s">
        <v>732</v>
      </c>
      <c r="F16" s="184"/>
      <c r="G16" s="184"/>
      <c r="H16" s="184"/>
      <c r="I16" s="184"/>
      <c r="J16" s="184"/>
      <c r="K16" s="184"/>
      <c r="L16" s="184"/>
      <c r="M16" s="164"/>
      <c r="N16" s="164"/>
      <c r="O16" s="164"/>
      <c r="P16" s="164"/>
      <c r="Q16" s="164"/>
      <c r="R16" s="534">
        <f>+Hoja1!E233</f>
        <v>8000</v>
      </c>
      <c r="S16" s="202">
        <f>+Hoja1!J233</f>
        <v>0</v>
      </c>
      <c r="T16" s="471">
        <f t="shared" si="0"/>
        <v>8000</v>
      </c>
    </row>
    <row r="17" spans="1:20" s="16" customFormat="1" ht="12.75">
      <c r="A17" s="709"/>
      <c r="B17" s="711"/>
      <c r="C17" s="714"/>
      <c r="D17" s="689"/>
      <c r="E17" s="184" t="s">
        <v>685</v>
      </c>
      <c r="F17" s="184"/>
      <c r="G17" s="184"/>
      <c r="H17" s="184"/>
      <c r="I17" s="184"/>
      <c r="J17" s="184"/>
      <c r="K17" s="184"/>
      <c r="L17" s="184" t="s">
        <v>18</v>
      </c>
      <c r="M17" s="164"/>
      <c r="N17" s="164"/>
      <c r="O17" s="164"/>
      <c r="P17" s="164"/>
      <c r="Q17" s="164"/>
      <c r="R17" s="534">
        <f>+Hoja1!E234</f>
        <v>2400</v>
      </c>
      <c r="S17" s="202">
        <f>+Hoja1!J234</f>
        <v>1447.48</v>
      </c>
      <c r="T17" s="471">
        <f t="shared" si="0"/>
        <v>952.52</v>
      </c>
    </row>
    <row r="18" spans="1:20" s="16" customFormat="1" ht="12.75">
      <c r="A18" s="709"/>
      <c r="B18" s="711"/>
      <c r="C18" s="714"/>
      <c r="D18" s="689"/>
      <c r="E18" s="184" t="s">
        <v>686</v>
      </c>
      <c r="F18" s="184"/>
      <c r="G18" s="184"/>
      <c r="H18" s="184"/>
      <c r="I18" s="184"/>
      <c r="J18" s="184"/>
      <c r="K18" s="184"/>
      <c r="L18" s="184" t="s">
        <v>19</v>
      </c>
      <c r="M18" s="164"/>
      <c r="N18" s="164"/>
      <c r="O18" s="164"/>
      <c r="P18" s="164"/>
      <c r="Q18" s="164"/>
      <c r="R18" s="534">
        <f>+Hoja1!E235</f>
        <v>1500</v>
      </c>
      <c r="S18" s="202">
        <f>+Hoja1!J235</f>
        <v>602.13</v>
      </c>
      <c r="T18" s="471">
        <f t="shared" si="0"/>
        <v>897.87</v>
      </c>
    </row>
    <row r="19" spans="1:20" s="16" customFormat="1" ht="12.75">
      <c r="A19" s="709"/>
      <c r="B19" s="711"/>
      <c r="C19" s="714"/>
      <c r="D19" s="689"/>
      <c r="E19" s="184" t="s">
        <v>687</v>
      </c>
      <c r="F19" s="184"/>
      <c r="G19" s="184"/>
      <c r="H19" s="184"/>
      <c r="I19" s="184"/>
      <c r="J19" s="184"/>
      <c r="K19" s="184"/>
      <c r="L19" s="184" t="s">
        <v>698</v>
      </c>
      <c r="M19" s="164"/>
      <c r="N19" s="164"/>
      <c r="O19" s="164"/>
      <c r="P19" s="164"/>
      <c r="Q19" s="164"/>
      <c r="R19" s="534">
        <f>+Hoja1!E237</f>
        <v>12544.34</v>
      </c>
      <c r="S19" s="202">
        <f>+Hoja1!J237</f>
        <v>12061.62</v>
      </c>
      <c r="T19" s="471">
        <f t="shared" si="0"/>
        <v>482.71999999999935</v>
      </c>
    </row>
    <row r="20" spans="1:20" s="16" customFormat="1" ht="12.75">
      <c r="A20" s="709"/>
      <c r="B20" s="711"/>
      <c r="C20" s="714"/>
      <c r="D20" s="689"/>
      <c r="E20" s="184" t="s">
        <v>688</v>
      </c>
      <c r="F20" s="184"/>
      <c r="G20" s="184"/>
      <c r="H20" s="184"/>
      <c r="I20" s="184"/>
      <c r="J20" s="184"/>
      <c r="K20" s="184"/>
      <c r="L20" s="184" t="s">
        <v>699</v>
      </c>
      <c r="M20" s="164"/>
      <c r="N20" s="164"/>
      <c r="O20" s="164"/>
      <c r="P20" s="164"/>
      <c r="Q20" s="164"/>
      <c r="R20" s="534">
        <f>+Hoja1!E238</f>
        <v>8603.7999999999993</v>
      </c>
      <c r="S20" s="202">
        <f>+Hoja1!J238</f>
        <v>7144.93</v>
      </c>
      <c r="T20" s="471">
        <f t="shared" si="0"/>
        <v>1458.869999999999</v>
      </c>
    </row>
    <row r="21" spans="1:20" s="16" customFormat="1" ht="12.75">
      <c r="A21" s="709"/>
      <c r="B21" s="711"/>
      <c r="C21" s="714"/>
      <c r="D21" s="689"/>
      <c r="E21" s="184" t="s">
        <v>689</v>
      </c>
      <c r="F21" s="184"/>
      <c r="G21" s="184"/>
      <c r="H21" s="184"/>
      <c r="I21" s="184"/>
      <c r="J21" s="184"/>
      <c r="K21" s="184"/>
      <c r="L21" s="184" t="s">
        <v>20</v>
      </c>
      <c r="M21" s="164"/>
      <c r="N21" s="164"/>
      <c r="O21" s="164"/>
      <c r="P21" s="164"/>
      <c r="Q21" s="164"/>
      <c r="R21" s="534">
        <f>+Hoja1!E240</f>
        <v>900</v>
      </c>
      <c r="S21" s="203">
        <f>+Hoja1!J240</f>
        <v>672.43</v>
      </c>
      <c r="T21" s="471">
        <f t="shared" si="0"/>
        <v>227.57000000000005</v>
      </c>
    </row>
    <row r="22" spans="1:20" s="16" customFormat="1" ht="12.75">
      <c r="A22" s="709"/>
      <c r="B22" s="711"/>
      <c r="C22" s="714"/>
      <c r="D22" s="689"/>
      <c r="E22" s="184" t="s">
        <v>690</v>
      </c>
      <c r="F22" s="184"/>
      <c r="G22" s="184"/>
      <c r="H22" s="184"/>
      <c r="I22" s="184"/>
      <c r="J22" s="184"/>
      <c r="K22" s="184"/>
      <c r="L22" s="184" t="s">
        <v>21</v>
      </c>
      <c r="M22" s="164"/>
      <c r="N22" s="164"/>
      <c r="O22" s="164"/>
      <c r="P22" s="164"/>
      <c r="Q22" s="164"/>
      <c r="R22" s="534">
        <f>+Hoja1!E242</f>
        <v>50</v>
      </c>
      <c r="S22" s="203">
        <f>+Hoja1!J242</f>
        <v>3</v>
      </c>
      <c r="T22" s="471">
        <f t="shared" si="0"/>
        <v>47</v>
      </c>
    </row>
    <row r="23" spans="1:20" s="16" customFormat="1" ht="12.75">
      <c r="A23" s="709"/>
      <c r="B23" s="711"/>
      <c r="C23" s="714"/>
      <c r="D23" s="689"/>
      <c r="E23" s="184" t="s">
        <v>691</v>
      </c>
      <c r="F23" s="184"/>
      <c r="G23" s="184"/>
      <c r="H23" s="184"/>
      <c r="I23" s="184"/>
      <c r="J23" s="184"/>
      <c r="K23" s="184"/>
      <c r="L23" s="184" t="s">
        <v>22</v>
      </c>
      <c r="M23" s="164"/>
      <c r="N23" s="164"/>
      <c r="O23" s="164"/>
      <c r="P23" s="164"/>
      <c r="Q23" s="164"/>
      <c r="R23" s="534">
        <f>+Hoja1!E244</f>
        <v>3220</v>
      </c>
      <c r="S23" s="203">
        <f>+Hoja1!J244</f>
        <v>1846</v>
      </c>
      <c r="T23" s="471">
        <f t="shared" si="0"/>
        <v>1374</v>
      </c>
    </row>
    <row r="24" spans="1:20" s="16" customFormat="1" ht="12.75">
      <c r="A24" s="709"/>
      <c r="B24" s="711"/>
      <c r="C24" s="714"/>
      <c r="D24" s="689"/>
      <c r="E24" s="184" t="s">
        <v>692</v>
      </c>
      <c r="F24" s="184"/>
      <c r="G24" s="184"/>
      <c r="H24" s="184"/>
      <c r="I24" s="184"/>
      <c r="J24" s="184"/>
      <c r="K24" s="184"/>
      <c r="L24" s="184" t="s">
        <v>25</v>
      </c>
      <c r="M24" s="164"/>
      <c r="N24" s="164"/>
      <c r="O24" s="164"/>
      <c r="P24" s="164"/>
      <c r="Q24" s="164"/>
      <c r="R24" s="534">
        <f>+Hoja1!E245</f>
        <v>800</v>
      </c>
      <c r="S24" s="203">
        <f>+Hoja1!J245</f>
        <v>696</v>
      </c>
      <c r="T24" s="471">
        <f t="shared" si="0"/>
        <v>104</v>
      </c>
    </row>
    <row r="25" spans="1:20" s="16" customFormat="1" ht="12.75">
      <c r="A25" s="709"/>
      <c r="B25" s="711"/>
      <c r="C25" s="714"/>
      <c r="D25" s="689"/>
      <c r="E25" s="184" t="s">
        <v>700</v>
      </c>
      <c r="F25" s="162"/>
      <c r="G25" s="163"/>
      <c r="H25" s="166"/>
      <c r="I25" s="164"/>
      <c r="J25" s="164"/>
      <c r="K25" s="164"/>
      <c r="L25" s="161" t="s">
        <v>23</v>
      </c>
      <c r="M25" s="164"/>
      <c r="N25" s="164"/>
      <c r="O25" s="164"/>
      <c r="P25" s="164"/>
      <c r="Q25" s="164"/>
      <c r="R25" s="165">
        <f>+Hoja1!E254</f>
        <v>500</v>
      </c>
      <c r="S25" s="204">
        <f>+Hoja1!J254</f>
        <v>17.2</v>
      </c>
      <c r="T25" s="471">
        <f t="shared" si="0"/>
        <v>482.8</v>
      </c>
    </row>
    <row r="26" spans="1:20" s="16" customFormat="1" ht="12.75">
      <c r="A26" s="709"/>
      <c r="B26" s="711"/>
      <c r="C26" s="714"/>
      <c r="D26" s="689"/>
      <c r="E26" s="184" t="s">
        <v>701</v>
      </c>
      <c r="F26" s="162"/>
      <c r="G26" s="163"/>
      <c r="H26" s="166"/>
      <c r="I26" s="164"/>
      <c r="J26" s="164"/>
      <c r="K26" s="164"/>
      <c r="L26" s="161" t="s">
        <v>24</v>
      </c>
      <c r="M26" s="164"/>
      <c r="N26" s="164"/>
      <c r="O26" s="164"/>
      <c r="P26" s="164"/>
      <c r="Q26" s="164"/>
      <c r="R26" s="165">
        <f>+Hoja1!E255</f>
        <v>1000</v>
      </c>
      <c r="S26" s="204">
        <f>+Hoja1!J255</f>
        <v>612</v>
      </c>
      <c r="T26" s="471">
        <f t="shared" si="0"/>
        <v>388</v>
      </c>
    </row>
    <row r="27" spans="1:20" s="16" customFormat="1" ht="12.75">
      <c r="A27" s="709"/>
      <c r="B27" s="711"/>
      <c r="C27" s="714"/>
      <c r="D27" s="689"/>
      <c r="E27" s="184" t="s">
        <v>508</v>
      </c>
      <c r="F27" s="162"/>
      <c r="G27" s="163"/>
      <c r="H27" s="166"/>
      <c r="I27" s="164"/>
      <c r="J27" s="164"/>
      <c r="K27" s="164"/>
      <c r="L27" s="161" t="s">
        <v>37</v>
      </c>
      <c r="M27" s="164"/>
      <c r="N27" s="164"/>
      <c r="O27" s="164"/>
      <c r="P27" s="164"/>
      <c r="Q27" s="164"/>
      <c r="R27" s="165">
        <f>+Hoja1!E257</f>
        <v>100</v>
      </c>
      <c r="S27" s="204">
        <f>+Hoja1!J257</f>
        <v>0</v>
      </c>
      <c r="T27" s="471">
        <f t="shared" si="0"/>
        <v>100</v>
      </c>
    </row>
    <row r="28" spans="1:20" s="16" customFormat="1" ht="12.75">
      <c r="A28" s="709"/>
      <c r="B28" s="711"/>
      <c r="C28" s="714"/>
      <c r="D28" s="689"/>
      <c r="E28" s="184" t="s">
        <v>511</v>
      </c>
      <c r="F28" s="162"/>
      <c r="G28" s="163"/>
      <c r="H28" s="166"/>
      <c r="I28" s="164"/>
      <c r="J28" s="164"/>
      <c r="K28" s="164"/>
      <c r="L28" s="161" t="s">
        <v>38</v>
      </c>
      <c r="M28" s="164"/>
      <c r="N28" s="164"/>
      <c r="O28" s="164"/>
      <c r="P28" s="164"/>
      <c r="Q28" s="164"/>
      <c r="R28" s="165">
        <f>+Hoja1!E258</f>
        <v>1300</v>
      </c>
      <c r="S28" s="204">
        <f>+Hoja1!J258</f>
        <v>0</v>
      </c>
      <c r="T28" s="471">
        <f t="shared" si="0"/>
        <v>1300</v>
      </c>
    </row>
    <row r="29" spans="1:20" s="16" customFormat="1" ht="12.75">
      <c r="A29" s="709"/>
      <c r="B29" s="711"/>
      <c r="C29" s="714"/>
      <c r="D29" s="689"/>
      <c r="E29" s="184" t="s">
        <v>702</v>
      </c>
      <c r="F29" s="162"/>
      <c r="G29" s="163"/>
      <c r="H29" s="166"/>
      <c r="I29" s="164"/>
      <c r="J29" s="164"/>
      <c r="K29" s="164"/>
      <c r="L29" s="161" t="s">
        <v>26</v>
      </c>
      <c r="M29" s="164"/>
      <c r="N29" s="164"/>
      <c r="O29" s="164"/>
      <c r="P29" s="164"/>
      <c r="Q29" s="164"/>
      <c r="R29" s="165">
        <f>+Hoja1!E262</f>
        <v>16176.04</v>
      </c>
      <c r="S29" s="204">
        <f>+Hoja1!J262</f>
        <v>8975.91</v>
      </c>
      <c r="T29" s="471">
        <f t="shared" si="0"/>
        <v>7200.130000000001</v>
      </c>
    </row>
    <row r="30" spans="1:20" s="16" customFormat="1" ht="12.75">
      <c r="A30" s="709"/>
      <c r="B30" s="711"/>
      <c r="C30" s="714"/>
      <c r="D30" s="689"/>
      <c r="E30" s="184" t="s">
        <v>703</v>
      </c>
      <c r="F30" s="162"/>
      <c r="G30" s="163"/>
      <c r="H30" s="166"/>
      <c r="I30" s="164"/>
      <c r="J30" s="164"/>
      <c r="K30" s="164"/>
      <c r="L30" s="161" t="s">
        <v>33</v>
      </c>
      <c r="M30" s="164"/>
      <c r="N30" s="164"/>
      <c r="O30" s="164"/>
      <c r="P30" s="164"/>
      <c r="Q30" s="164"/>
      <c r="R30" s="165">
        <f>+Hoja1!E263</f>
        <v>2000</v>
      </c>
      <c r="S30" s="204">
        <f>+Hoja1!J263</f>
        <v>1081.83</v>
      </c>
      <c r="T30" s="471">
        <f t="shared" si="0"/>
        <v>918.17000000000007</v>
      </c>
    </row>
    <row r="31" spans="1:20" s="16" customFormat="1" ht="12.75">
      <c r="A31" s="709"/>
      <c r="B31" s="711"/>
      <c r="C31" s="714"/>
      <c r="D31" s="689"/>
      <c r="E31" s="184" t="s">
        <v>704</v>
      </c>
      <c r="F31" s="162"/>
      <c r="G31" s="163"/>
      <c r="H31" s="166"/>
      <c r="I31" s="164"/>
      <c r="J31" s="164"/>
      <c r="K31" s="164"/>
      <c r="L31" s="161" t="s">
        <v>27</v>
      </c>
      <c r="M31" s="164"/>
      <c r="N31" s="164"/>
      <c r="O31" s="164"/>
      <c r="P31" s="164"/>
      <c r="Q31" s="164"/>
      <c r="R31" s="165">
        <f>+Hoja1!E264</f>
        <v>393.96</v>
      </c>
      <c r="S31" s="204">
        <f>+Hoja1!J264</f>
        <v>282.64</v>
      </c>
      <c r="T31" s="471">
        <f t="shared" si="0"/>
        <v>111.32</v>
      </c>
    </row>
    <row r="32" spans="1:20" s="16" customFormat="1" ht="12.75">
      <c r="A32" s="709"/>
      <c r="B32" s="711"/>
      <c r="C32" s="714"/>
      <c r="D32" s="689"/>
      <c r="E32" s="184" t="s">
        <v>705</v>
      </c>
      <c r="F32" s="162"/>
      <c r="G32" s="163"/>
      <c r="H32" s="166"/>
      <c r="I32" s="164"/>
      <c r="J32" s="164"/>
      <c r="K32" s="164"/>
      <c r="L32" s="161" t="s">
        <v>34</v>
      </c>
      <c r="M32" s="164"/>
      <c r="N32" s="164"/>
      <c r="O32" s="164"/>
      <c r="P32" s="164"/>
      <c r="Q32" s="164"/>
      <c r="R32" s="165">
        <f>+Hoja1!E265</f>
        <v>1000</v>
      </c>
      <c r="S32" s="204">
        <f>+Hoja1!J265</f>
        <v>525.35</v>
      </c>
      <c r="T32" s="471">
        <f t="shared" si="0"/>
        <v>474.65</v>
      </c>
    </row>
    <row r="33" spans="1:20" s="16" customFormat="1" ht="12.75">
      <c r="A33" s="709"/>
      <c r="B33" s="711"/>
      <c r="C33" s="714"/>
      <c r="D33" s="689"/>
      <c r="E33" s="184" t="s">
        <v>497</v>
      </c>
      <c r="F33" s="162"/>
      <c r="G33" s="163"/>
      <c r="H33" s="166"/>
      <c r="I33" s="164"/>
      <c r="J33" s="164"/>
      <c r="K33" s="164"/>
      <c r="L33" s="161" t="s">
        <v>35</v>
      </c>
      <c r="M33" s="164"/>
      <c r="N33" s="164"/>
      <c r="O33" s="164"/>
      <c r="P33" s="164"/>
      <c r="Q33" s="164"/>
      <c r="R33" s="165">
        <f>+Hoja1!E266</f>
        <v>2150</v>
      </c>
      <c r="S33" s="204">
        <f>+Hoja1!J266</f>
        <v>1544.28</v>
      </c>
      <c r="T33" s="471">
        <f t="shared" si="0"/>
        <v>605.72</v>
      </c>
    </row>
    <row r="34" spans="1:20" s="16" customFormat="1" ht="12.75">
      <c r="A34" s="709"/>
      <c r="B34" s="711"/>
      <c r="C34" s="714"/>
      <c r="D34" s="689"/>
      <c r="E34" s="184" t="s">
        <v>706</v>
      </c>
      <c r="F34" s="162"/>
      <c r="G34" s="163"/>
      <c r="H34" s="166"/>
      <c r="I34" s="164"/>
      <c r="J34" s="164"/>
      <c r="K34" s="164"/>
      <c r="L34" s="161" t="s">
        <v>28</v>
      </c>
      <c r="M34" s="164"/>
      <c r="N34" s="164"/>
      <c r="O34" s="164"/>
      <c r="P34" s="164"/>
      <c r="Q34" s="164"/>
      <c r="R34" s="165">
        <f>+Hoja1!E275</f>
        <v>100</v>
      </c>
      <c r="S34" s="204">
        <f>+Hoja1!J275</f>
        <v>0</v>
      </c>
      <c r="T34" s="471">
        <f t="shared" si="0"/>
        <v>100</v>
      </c>
    </row>
    <row r="35" spans="1:20" s="16" customFormat="1" ht="12.75">
      <c r="A35" s="709"/>
      <c r="B35" s="711"/>
      <c r="C35" s="714"/>
      <c r="D35" s="689"/>
      <c r="E35" s="184" t="s">
        <v>707</v>
      </c>
      <c r="F35" s="162"/>
      <c r="G35" s="163"/>
      <c r="H35" s="166"/>
      <c r="I35" s="164"/>
      <c r="J35" s="164"/>
      <c r="K35" s="164"/>
      <c r="L35" s="161" t="s">
        <v>29</v>
      </c>
      <c r="M35" s="164"/>
      <c r="N35" s="164"/>
      <c r="O35" s="164"/>
      <c r="P35" s="164"/>
      <c r="Q35" s="164"/>
      <c r="R35" s="165">
        <f>+Hoja1!E276</f>
        <v>100</v>
      </c>
      <c r="S35" s="204">
        <f>+Hoja1!J276</f>
        <v>90</v>
      </c>
      <c r="T35" s="471">
        <f t="shared" si="0"/>
        <v>10</v>
      </c>
    </row>
    <row r="36" spans="1:20" s="16" customFormat="1" ht="12.75">
      <c r="A36" s="709"/>
      <c r="B36" s="711"/>
      <c r="C36" s="714"/>
      <c r="D36" s="689"/>
      <c r="E36" s="184" t="s">
        <v>708</v>
      </c>
      <c r="F36" s="162"/>
      <c r="G36" s="163"/>
      <c r="H36" s="166"/>
      <c r="I36" s="164"/>
      <c r="J36" s="164"/>
      <c r="K36" s="164"/>
      <c r="L36" s="161" t="s">
        <v>30</v>
      </c>
      <c r="M36" s="164"/>
      <c r="N36" s="164"/>
      <c r="O36" s="164"/>
      <c r="P36" s="164"/>
      <c r="Q36" s="164"/>
      <c r="R36" s="165">
        <f>+Hoja1!E277</f>
        <v>100</v>
      </c>
      <c r="S36" s="204">
        <f>+Hoja1!J277</f>
        <v>0</v>
      </c>
      <c r="T36" s="471">
        <f t="shared" si="0"/>
        <v>100</v>
      </c>
    </row>
    <row r="37" spans="1:20" s="16" customFormat="1" ht="12.75">
      <c r="A37" s="709"/>
      <c r="B37" s="711"/>
      <c r="C37" s="714"/>
      <c r="D37" s="689"/>
      <c r="E37" s="184" t="s">
        <v>709</v>
      </c>
      <c r="F37" s="162"/>
      <c r="G37" s="163"/>
      <c r="H37" s="166"/>
      <c r="I37" s="164"/>
      <c r="J37" s="164"/>
      <c r="K37" s="164"/>
      <c r="L37" s="161" t="s">
        <v>31</v>
      </c>
      <c r="M37" s="164"/>
      <c r="N37" s="164"/>
      <c r="O37" s="164"/>
      <c r="P37" s="164"/>
      <c r="Q37" s="164"/>
      <c r="R37" s="165">
        <f>+Hoja1!E282</f>
        <v>80</v>
      </c>
      <c r="S37" s="203">
        <f>+Hoja1!J282</f>
        <v>0</v>
      </c>
      <c r="T37" s="471">
        <f t="shared" si="0"/>
        <v>80</v>
      </c>
    </row>
    <row r="38" spans="1:20" s="16" customFormat="1" ht="12.75">
      <c r="A38" s="709"/>
      <c r="B38" s="711"/>
      <c r="C38" s="714"/>
      <c r="D38" s="689"/>
      <c r="E38" s="184" t="s">
        <v>508</v>
      </c>
      <c r="F38" s="162"/>
      <c r="G38" s="163"/>
      <c r="H38" s="166"/>
      <c r="I38" s="164"/>
      <c r="J38" s="164"/>
      <c r="K38" s="164"/>
      <c r="L38" s="161" t="s">
        <v>40</v>
      </c>
      <c r="M38" s="164"/>
      <c r="N38" s="164"/>
      <c r="O38" s="164"/>
      <c r="P38" s="164"/>
      <c r="Q38" s="164"/>
      <c r="R38" s="165">
        <f>+Hoja1!E283</f>
        <v>4884</v>
      </c>
      <c r="S38" s="203">
        <f>+Hoja1!J283</f>
        <v>4023.93</v>
      </c>
      <c r="T38" s="471">
        <f t="shared" si="0"/>
        <v>860.07000000000016</v>
      </c>
    </row>
    <row r="39" spans="1:20" s="16" customFormat="1" ht="13.5" thickBot="1">
      <c r="A39" s="709"/>
      <c r="B39" s="712"/>
      <c r="C39" s="715"/>
      <c r="D39" s="690"/>
      <c r="E39" s="501" t="s">
        <v>710</v>
      </c>
      <c r="F39" s="334"/>
      <c r="G39" s="335"/>
      <c r="H39" s="336"/>
      <c r="I39" s="337"/>
      <c r="J39" s="337"/>
      <c r="K39" s="337"/>
      <c r="L39" s="333" t="s">
        <v>32</v>
      </c>
      <c r="M39" s="337"/>
      <c r="N39" s="337"/>
      <c r="O39" s="337"/>
      <c r="P39" s="337"/>
      <c r="Q39" s="337"/>
      <c r="R39" s="340">
        <f>+Hoja1!E284</f>
        <v>6500</v>
      </c>
      <c r="S39" s="502">
        <f>+Hoja1!J284</f>
        <v>1372.76</v>
      </c>
      <c r="T39" s="472">
        <f t="shared" si="0"/>
        <v>5127.24</v>
      </c>
    </row>
    <row r="40" spans="1:20" s="16" customFormat="1" ht="24.75" customHeight="1" thickBot="1">
      <c r="A40" s="709"/>
      <c r="B40" s="700" t="s">
        <v>557</v>
      </c>
      <c r="C40" s="701"/>
      <c r="D40" s="701"/>
      <c r="E40" s="701"/>
      <c r="F40" s="701"/>
      <c r="G40" s="701"/>
      <c r="H40" s="701"/>
      <c r="I40" s="701"/>
      <c r="J40" s="701"/>
      <c r="K40" s="701"/>
      <c r="L40" s="702"/>
      <c r="M40" s="300"/>
      <c r="N40" s="300"/>
      <c r="O40" s="300"/>
      <c r="P40" s="300"/>
      <c r="Q40" s="300"/>
      <c r="R40" s="535">
        <f>SUM(R6:R39)</f>
        <v>193438.16999999998</v>
      </c>
      <c r="S40" s="350">
        <f>SUM(S6:S39)</f>
        <v>155767.78000000003</v>
      </c>
      <c r="T40" s="503">
        <f>SUM(T6:T39)</f>
        <v>37670.389999999992</v>
      </c>
    </row>
    <row r="41" spans="1:20" s="14" customFormat="1" ht="35.25" hidden="1" customHeight="1">
      <c r="A41" s="691" t="s">
        <v>545</v>
      </c>
      <c r="B41" s="504" t="s">
        <v>223</v>
      </c>
      <c r="C41" s="47" t="s">
        <v>225</v>
      </c>
      <c r="D41" s="688" t="s">
        <v>677</v>
      </c>
      <c r="E41" s="505"/>
      <c r="F41" s="506">
        <v>0</v>
      </c>
      <c r="G41" s="382" t="s">
        <v>224</v>
      </c>
      <c r="H41" s="507" t="s">
        <v>225</v>
      </c>
      <c r="I41" s="37"/>
      <c r="J41" s="37"/>
      <c r="K41" s="37"/>
      <c r="L41" s="508"/>
      <c r="M41" s="38"/>
      <c r="N41" s="38"/>
      <c r="O41" s="38"/>
      <c r="P41" s="38"/>
      <c r="Q41" s="38"/>
      <c r="R41" s="536"/>
      <c r="S41" s="509"/>
      <c r="T41" s="500">
        <f t="shared" si="0"/>
        <v>0</v>
      </c>
    </row>
    <row r="42" spans="1:20" s="16" customFormat="1" ht="17.25" customHeight="1">
      <c r="A42" s="692"/>
      <c r="B42" s="694" t="s">
        <v>226</v>
      </c>
      <c r="C42" s="697" t="s">
        <v>228</v>
      </c>
      <c r="D42" s="689"/>
      <c r="E42" s="160" t="s">
        <v>240</v>
      </c>
      <c r="F42" s="159">
        <v>1</v>
      </c>
      <c r="G42" s="158" t="s">
        <v>227</v>
      </c>
      <c r="H42" s="152" t="s">
        <v>228</v>
      </c>
      <c r="I42" s="17"/>
      <c r="J42" s="17"/>
      <c r="K42" s="17"/>
      <c r="L42" s="160" t="s">
        <v>41</v>
      </c>
      <c r="M42" s="17"/>
      <c r="N42" s="17"/>
      <c r="O42" s="17"/>
      <c r="P42" s="17"/>
      <c r="Q42" s="17"/>
      <c r="R42" s="537">
        <f>+Hoja1!E248</f>
        <v>7000</v>
      </c>
      <c r="S42" s="203">
        <f>+Hoja1!J248</f>
        <v>6993.28</v>
      </c>
      <c r="T42" s="471">
        <f t="shared" si="0"/>
        <v>6.7200000000002547</v>
      </c>
    </row>
    <row r="43" spans="1:20" s="16" customFormat="1" ht="18" customHeight="1">
      <c r="A43" s="692"/>
      <c r="B43" s="695"/>
      <c r="C43" s="698"/>
      <c r="D43" s="689"/>
      <c r="E43" s="160" t="s">
        <v>241</v>
      </c>
      <c r="F43" s="159"/>
      <c r="G43" s="158"/>
      <c r="H43" s="152"/>
      <c r="I43" s="17"/>
      <c r="J43" s="17"/>
      <c r="K43" s="17"/>
      <c r="L43" s="160" t="s">
        <v>36</v>
      </c>
      <c r="M43" s="17"/>
      <c r="N43" s="17"/>
      <c r="O43" s="17"/>
      <c r="P43" s="17"/>
      <c r="Q43" s="17"/>
      <c r="R43" s="537">
        <f>+Hoja1!E268</f>
        <v>3280</v>
      </c>
      <c r="S43" s="203">
        <f>+Hoja1!J268</f>
        <v>1732.51</v>
      </c>
      <c r="T43" s="471">
        <f t="shared" si="0"/>
        <v>1547.49</v>
      </c>
    </row>
    <row r="44" spans="1:20" s="16" customFormat="1" ht="18" customHeight="1">
      <c r="A44" s="692"/>
      <c r="B44" s="695"/>
      <c r="C44" s="698"/>
      <c r="D44" s="689"/>
      <c r="E44" s="160" t="s">
        <v>242</v>
      </c>
      <c r="F44" s="159"/>
      <c r="G44" s="158"/>
      <c r="H44" s="152"/>
      <c r="I44" s="17"/>
      <c r="J44" s="17"/>
      <c r="K44" s="17"/>
      <c r="L44" s="160" t="s">
        <v>39</v>
      </c>
      <c r="M44" s="17"/>
      <c r="N44" s="17"/>
      <c r="O44" s="17"/>
      <c r="P44" s="17"/>
      <c r="Q44" s="17"/>
      <c r="R44" s="537">
        <f>+Hoja1!E269</f>
        <v>6000</v>
      </c>
      <c r="S44" s="203">
        <f>+Hoja1!J269</f>
        <v>5024.8999999999996</v>
      </c>
      <c r="T44" s="471">
        <f t="shared" si="0"/>
        <v>975.10000000000036</v>
      </c>
    </row>
    <row r="45" spans="1:20" s="16" customFormat="1" ht="18" customHeight="1">
      <c r="A45" s="692"/>
      <c r="B45" s="695"/>
      <c r="C45" s="698"/>
      <c r="D45" s="689"/>
      <c r="E45" s="160" t="s">
        <v>243</v>
      </c>
      <c r="F45" s="159"/>
      <c r="G45" s="158"/>
      <c r="H45" s="152"/>
      <c r="I45" s="17"/>
      <c r="J45" s="17"/>
      <c r="K45" s="17"/>
      <c r="L45" s="160" t="s">
        <v>247</v>
      </c>
      <c r="M45" s="17"/>
      <c r="N45" s="17"/>
      <c r="O45" s="17"/>
      <c r="P45" s="17"/>
      <c r="Q45" s="17"/>
      <c r="R45" s="537">
        <f>+Hoja1!E270</f>
        <v>1200</v>
      </c>
      <c r="S45" s="203">
        <f>+Hoja1!J270</f>
        <v>0</v>
      </c>
      <c r="T45" s="471">
        <f t="shared" si="0"/>
        <v>1200</v>
      </c>
    </row>
    <row r="46" spans="1:20" s="16" customFormat="1" ht="18" customHeight="1">
      <c r="A46" s="692"/>
      <c r="B46" s="695"/>
      <c r="C46" s="698"/>
      <c r="D46" s="689"/>
      <c r="E46" s="160" t="s">
        <v>244</v>
      </c>
      <c r="F46" s="159"/>
      <c r="G46" s="158"/>
      <c r="H46" s="152"/>
      <c r="I46" s="17"/>
      <c r="J46" s="17"/>
      <c r="K46" s="17"/>
      <c r="L46" s="160" t="s">
        <v>248</v>
      </c>
      <c r="M46" s="17"/>
      <c r="N46" s="17"/>
      <c r="O46" s="17"/>
      <c r="P46" s="17"/>
      <c r="Q46" s="17"/>
      <c r="R46" s="537">
        <f>+Hoja1!E271</f>
        <v>1491.54</v>
      </c>
      <c r="S46" s="203">
        <f>+Hoja1!J271</f>
        <v>0</v>
      </c>
      <c r="T46" s="471">
        <f t="shared" si="0"/>
        <v>1491.54</v>
      </c>
    </row>
    <row r="47" spans="1:20" s="16" customFormat="1" ht="12.75">
      <c r="A47" s="692"/>
      <c r="B47" s="695"/>
      <c r="C47" s="698"/>
      <c r="D47" s="689"/>
      <c r="E47" s="160" t="s">
        <v>245</v>
      </c>
      <c r="F47" s="159"/>
      <c r="G47" s="158"/>
      <c r="H47" s="152"/>
      <c r="I47" s="17"/>
      <c r="J47" s="17"/>
      <c r="K47" s="17"/>
      <c r="L47" s="160" t="s">
        <v>249</v>
      </c>
      <c r="M47" s="17"/>
      <c r="N47" s="17"/>
      <c r="O47" s="17"/>
      <c r="P47" s="17"/>
      <c r="Q47" s="17"/>
      <c r="R47" s="537">
        <f>+Hoja1!E272</f>
        <v>6500</v>
      </c>
      <c r="S47" s="203">
        <f>+Hoja1!J272</f>
        <v>5206.5</v>
      </c>
      <c r="T47" s="471">
        <f t="shared" si="0"/>
        <v>1293.5</v>
      </c>
    </row>
    <row r="48" spans="1:20" s="16" customFormat="1" ht="13.5" thickBot="1">
      <c r="A48" s="692"/>
      <c r="B48" s="696"/>
      <c r="C48" s="699"/>
      <c r="D48" s="690"/>
      <c r="E48" s="510" t="s">
        <v>246</v>
      </c>
      <c r="F48" s="511"/>
      <c r="G48" s="512"/>
      <c r="H48" s="513"/>
      <c r="I48" s="514"/>
      <c r="J48" s="514"/>
      <c r="K48" s="514"/>
      <c r="L48" s="510" t="s">
        <v>250</v>
      </c>
      <c r="M48" s="514"/>
      <c r="N48" s="514"/>
      <c r="O48" s="514"/>
      <c r="P48" s="514"/>
      <c r="Q48" s="514"/>
      <c r="R48" s="538">
        <f>+Hoja1!E273</f>
        <v>300</v>
      </c>
      <c r="S48" s="502">
        <f>+Hoja1!J273</f>
        <v>280</v>
      </c>
      <c r="T48" s="472">
        <f t="shared" si="0"/>
        <v>20</v>
      </c>
    </row>
    <row r="49" spans="1:20" s="16" customFormat="1" ht="18" customHeight="1" thickBot="1">
      <c r="A49" s="703"/>
      <c r="B49" s="700" t="s">
        <v>558</v>
      </c>
      <c r="C49" s="701"/>
      <c r="D49" s="701"/>
      <c r="E49" s="701"/>
      <c r="F49" s="701"/>
      <c r="G49" s="701"/>
      <c r="H49" s="701"/>
      <c r="I49" s="701"/>
      <c r="J49" s="701"/>
      <c r="K49" s="701"/>
      <c r="L49" s="702"/>
      <c r="M49" s="515"/>
      <c r="N49" s="515"/>
      <c r="O49" s="515"/>
      <c r="P49" s="515"/>
      <c r="Q49" s="515"/>
      <c r="R49" s="535">
        <f>SUM(R41:R48)</f>
        <v>25771.54</v>
      </c>
      <c r="S49" s="350">
        <f>SUM(S41:S48)</f>
        <v>19237.189999999999</v>
      </c>
      <c r="T49" s="503">
        <f>SUM(T41:T48)</f>
        <v>6534.35</v>
      </c>
    </row>
    <row r="50" spans="1:20" s="16" customFormat="1" ht="39" thickBot="1">
      <c r="A50" s="691" t="s">
        <v>546</v>
      </c>
      <c r="B50" s="516" t="s">
        <v>229</v>
      </c>
      <c r="C50" s="517" t="s">
        <v>231</v>
      </c>
      <c r="D50" s="688" t="s">
        <v>677</v>
      </c>
      <c r="E50" s="518" t="s">
        <v>239</v>
      </c>
      <c r="F50" s="167"/>
      <c r="G50" s="168"/>
      <c r="H50" s="169"/>
      <c r="I50" s="170"/>
      <c r="J50" s="170"/>
      <c r="K50" s="170"/>
      <c r="L50" s="394" t="s">
        <v>42</v>
      </c>
      <c r="M50" s="170"/>
      <c r="N50" s="170"/>
      <c r="O50" s="170"/>
      <c r="P50" s="170"/>
      <c r="Q50" s="170"/>
      <c r="R50" s="395">
        <f>+Hoja1!E260</f>
        <v>9100</v>
      </c>
      <c r="S50" s="499">
        <f>+Hoja1!J260</f>
        <v>8566.74</v>
      </c>
      <c r="T50" s="500">
        <f t="shared" si="0"/>
        <v>533.26000000000022</v>
      </c>
    </row>
    <row r="51" spans="1:20" s="16" customFormat="1" ht="38.25" hidden="1" customHeight="1">
      <c r="A51" s="692"/>
      <c r="B51" s="519" t="s">
        <v>232</v>
      </c>
      <c r="C51" s="520" t="s">
        <v>233</v>
      </c>
      <c r="D51" s="690"/>
      <c r="E51" s="521"/>
      <c r="F51" s="522"/>
      <c r="G51" s="523"/>
      <c r="H51" s="524"/>
      <c r="I51" s="525"/>
      <c r="J51" s="525"/>
      <c r="K51" s="525"/>
      <c r="L51" s="526"/>
      <c r="M51" s="527"/>
      <c r="N51" s="527"/>
      <c r="O51" s="527"/>
      <c r="P51" s="527"/>
      <c r="Q51" s="527"/>
      <c r="R51" s="539">
        <v>0</v>
      </c>
      <c r="S51" s="528"/>
      <c r="T51" s="529">
        <f t="shared" si="0"/>
        <v>0</v>
      </c>
    </row>
    <row r="52" spans="1:20" s="16" customFormat="1" ht="19.5" customHeight="1" thickBot="1">
      <c r="A52" s="693"/>
      <c r="B52" s="700" t="s">
        <v>559</v>
      </c>
      <c r="C52" s="701"/>
      <c r="D52" s="701"/>
      <c r="E52" s="701"/>
      <c r="F52" s="701"/>
      <c r="G52" s="701"/>
      <c r="H52" s="701"/>
      <c r="I52" s="701"/>
      <c r="J52" s="701"/>
      <c r="K52" s="701"/>
      <c r="L52" s="702"/>
      <c r="M52" s="300"/>
      <c r="N52" s="300"/>
      <c r="O52" s="300"/>
      <c r="P52" s="300"/>
      <c r="Q52" s="300"/>
      <c r="R52" s="540">
        <f>SUM(R50:R51)</f>
        <v>9100</v>
      </c>
      <c r="S52" s="530">
        <f>SUM(S50:S51)</f>
        <v>8566.74</v>
      </c>
      <c r="T52" s="531">
        <f>SUM(T50:T51)</f>
        <v>533.26000000000022</v>
      </c>
    </row>
    <row r="53" spans="1:20" ht="17.25" customHeight="1" thickBot="1"/>
    <row r="54" spans="1:20" s="32" customFormat="1" ht="30" customHeight="1" thickBot="1">
      <c r="A54" s="706" t="s">
        <v>202</v>
      </c>
      <c r="B54" s="707"/>
      <c r="C54" s="707"/>
      <c r="D54" s="707"/>
      <c r="E54" s="707"/>
      <c r="F54" s="707"/>
      <c r="G54" s="707"/>
      <c r="H54" s="707"/>
      <c r="I54" s="707"/>
      <c r="J54" s="707"/>
      <c r="K54" s="707"/>
      <c r="L54" s="707"/>
      <c r="M54" s="707"/>
      <c r="N54" s="707"/>
      <c r="O54" s="707"/>
      <c r="P54" s="707"/>
      <c r="Q54" s="707"/>
      <c r="R54" s="31">
        <f>+R40+R49+R52</f>
        <v>228309.71</v>
      </c>
      <c r="S54" s="31">
        <f>+S40+S49+S52</f>
        <v>183571.71000000002</v>
      </c>
      <c r="T54" s="31">
        <f>+T40+T49+T52</f>
        <v>44737.999999999993</v>
      </c>
    </row>
    <row r="60" spans="1:20">
      <c r="A60" s="687"/>
      <c r="B60" s="687"/>
      <c r="C60" s="687"/>
    </row>
    <row r="61" spans="1:20">
      <c r="A61" s="686" t="s">
        <v>867</v>
      </c>
      <c r="B61" s="686"/>
      <c r="C61" s="686"/>
      <c r="D61" s="181"/>
      <c r="L61" s="686" t="s">
        <v>862</v>
      </c>
      <c r="M61" s="686"/>
      <c r="N61" s="686"/>
      <c r="O61" s="686"/>
      <c r="P61" s="686"/>
      <c r="Q61" s="686"/>
      <c r="R61" s="686"/>
    </row>
    <row r="62" spans="1:20">
      <c r="A62" s="686" t="s">
        <v>861</v>
      </c>
      <c r="B62" s="686"/>
      <c r="C62" s="686"/>
      <c r="D62" s="181"/>
      <c r="L62" s="686" t="s">
        <v>863</v>
      </c>
      <c r="M62" s="686"/>
      <c r="N62" s="686"/>
      <c r="O62" s="686"/>
      <c r="P62" s="686"/>
      <c r="Q62" s="686"/>
      <c r="R62" s="686"/>
    </row>
  </sheetData>
  <mergeCells count="35">
    <mergeCell ref="A1:T1"/>
    <mergeCell ref="A2:T2"/>
    <mergeCell ref="A3:R3"/>
    <mergeCell ref="A4:A5"/>
    <mergeCell ref="B4:B5"/>
    <mergeCell ref="C4:C5"/>
    <mergeCell ref="E4:E5"/>
    <mergeCell ref="F4:H4"/>
    <mergeCell ref="I4:K4"/>
    <mergeCell ref="L4:L5"/>
    <mergeCell ref="M4:N4"/>
    <mergeCell ref="O4:Q4"/>
    <mergeCell ref="S4:S5"/>
    <mergeCell ref="T4:T5"/>
    <mergeCell ref="B40:L40"/>
    <mergeCell ref="R4:R5"/>
    <mergeCell ref="D4:D5"/>
    <mergeCell ref="A54:Q54"/>
    <mergeCell ref="A6:A40"/>
    <mergeCell ref="D10:D39"/>
    <mergeCell ref="B10:B39"/>
    <mergeCell ref="C10:C39"/>
    <mergeCell ref="L62:R62"/>
    <mergeCell ref="A60:C60"/>
    <mergeCell ref="A61:C61"/>
    <mergeCell ref="A62:C62"/>
    <mergeCell ref="D41:D48"/>
    <mergeCell ref="D50:D51"/>
    <mergeCell ref="A50:A52"/>
    <mergeCell ref="B42:B48"/>
    <mergeCell ref="C42:C48"/>
    <mergeCell ref="B49:L49"/>
    <mergeCell ref="B52:L52"/>
    <mergeCell ref="A41:A49"/>
    <mergeCell ref="L61:R61"/>
  </mergeCells>
  <pageMargins left="0.70866141732283472" right="0.70866141732283472" top="0.37" bottom="0.38" header="0.31496062992125984" footer="0.31496062992125984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view="pageBreakPreview" zoomScale="70" zoomScaleNormal="70" zoomScaleSheetLayoutView="70" workbookViewId="0">
      <pane ySplit="5" topLeftCell="A9" activePane="bottomLeft" state="frozen"/>
      <selection activeCell="R53" sqref="R53"/>
      <selection pane="bottomLeft" activeCell="E9" sqref="E9"/>
    </sheetView>
  </sheetViews>
  <sheetFormatPr baseColWidth="10" defaultColWidth="9.140625" defaultRowHeight="15"/>
  <cols>
    <col min="1" max="1" width="28.42578125" style="13" customWidth="1"/>
    <col min="2" max="2" width="25.28515625" style="13" customWidth="1"/>
    <col min="3" max="4" width="30.42578125" style="13" customWidth="1"/>
    <col min="5" max="5" width="40.85546875" style="13" customWidth="1"/>
    <col min="6" max="8" width="5.7109375" style="30" hidden="1" customWidth="1"/>
    <col min="9" max="11" width="8" style="30" hidden="1" customWidth="1"/>
    <col min="12" max="12" width="41.5703125" style="30" hidden="1" customWidth="1"/>
    <col min="13" max="13" width="9.140625" style="30" hidden="1" customWidth="1"/>
    <col min="14" max="14" width="9.42578125" style="30" hidden="1" customWidth="1"/>
    <col min="15" max="16" width="4.85546875" style="30" hidden="1" customWidth="1"/>
    <col min="17" max="17" width="3.140625" style="30" hidden="1" customWidth="1"/>
    <col min="18" max="18" width="22" style="30" customWidth="1"/>
    <col min="19" max="19" width="26.5703125" style="13" customWidth="1"/>
    <col min="20" max="20" width="17.7109375" style="13" customWidth="1"/>
    <col min="21" max="236" width="11.42578125" style="13" customWidth="1"/>
    <col min="237" max="16384" width="9.140625" style="13"/>
  </cols>
  <sheetData>
    <row r="1" spans="1:20" s="27" customFormat="1" ht="45" customHeight="1">
      <c r="A1" s="716" t="s">
        <v>0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</row>
    <row r="2" spans="1:20" s="12" customFormat="1" ht="20.25">
      <c r="A2" s="718" t="s">
        <v>676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</row>
    <row r="3" spans="1:20" s="28" customFormat="1" ht="20.25" customHeight="1" thickBot="1">
      <c r="A3" s="719" t="s">
        <v>678</v>
      </c>
      <c r="B3" s="720"/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  <c r="P3" s="720"/>
      <c r="Q3" s="720"/>
      <c r="R3" s="720"/>
    </row>
    <row r="4" spans="1:20" s="16" customFormat="1" ht="24.75" customHeight="1">
      <c r="A4" s="721" t="s">
        <v>562</v>
      </c>
      <c r="B4" s="704" t="s">
        <v>560</v>
      </c>
      <c r="C4" s="704" t="s">
        <v>209</v>
      </c>
      <c r="D4" s="704" t="s">
        <v>485</v>
      </c>
      <c r="E4" s="704" t="s">
        <v>561</v>
      </c>
      <c r="F4" s="704" t="s">
        <v>2</v>
      </c>
      <c r="G4" s="704"/>
      <c r="H4" s="704"/>
      <c r="I4" s="704" t="s">
        <v>3</v>
      </c>
      <c r="J4" s="704"/>
      <c r="K4" s="704"/>
      <c r="L4" s="704" t="s">
        <v>4</v>
      </c>
      <c r="M4" s="704" t="s">
        <v>5</v>
      </c>
      <c r="N4" s="704"/>
      <c r="O4" s="704" t="s">
        <v>6</v>
      </c>
      <c r="P4" s="704"/>
      <c r="Q4" s="704"/>
      <c r="R4" s="704" t="s">
        <v>556</v>
      </c>
      <c r="S4" s="704" t="s">
        <v>1124</v>
      </c>
      <c r="T4" s="723" t="s">
        <v>1123</v>
      </c>
    </row>
    <row r="5" spans="1:20" s="16" customFormat="1" ht="29.25" customHeight="1" thickBot="1">
      <c r="A5" s="747"/>
      <c r="B5" s="705"/>
      <c r="C5" s="705"/>
      <c r="D5" s="705"/>
      <c r="E5" s="705"/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705"/>
      <c r="M5" s="24" t="s">
        <v>13</v>
      </c>
      <c r="N5" s="24" t="s">
        <v>14</v>
      </c>
      <c r="O5" s="24" t="s">
        <v>15</v>
      </c>
      <c r="P5" s="24" t="s">
        <v>16</v>
      </c>
      <c r="Q5" s="24" t="s">
        <v>17</v>
      </c>
      <c r="R5" s="705"/>
      <c r="S5" s="705"/>
      <c r="T5" s="724"/>
    </row>
    <row r="6" spans="1:20" s="16" customFormat="1" ht="39" hidden="1" thickBot="1">
      <c r="A6" s="729" t="s">
        <v>547</v>
      </c>
      <c r="B6" s="50" t="s">
        <v>251</v>
      </c>
      <c r="C6" s="52" t="s">
        <v>253</v>
      </c>
      <c r="D6" s="732" t="s">
        <v>206</v>
      </c>
      <c r="E6" s="375"/>
      <c r="F6" s="51"/>
      <c r="G6" s="52"/>
      <c r="H6" s="146"/>
      <c r="I6" s="18"/>
      <c r="J6" s="18"/>
      <c r="K6" s="18"/>
      <c r="L6" s="55"/>
      <c r="M6" s="24"/>
      <c r="N6" s="24"/>
      <c r="O6" s="24"/>
      <c r="P6" s="24"/>
      <c r="Q6" s="24"/>
      <c r="R6" s="26"/>
      <c r="S6" s="22"/>
      <c r="T6" s="470"/>
    </row>
    <row r="7" spans="1:20" s="15" customFormat="1" ht="26.25" hidden="1" thickBot="1">
      <c r="A7" s="729"/>
      <c r="B7" s="147" t="s">
        <v>252</v>
      </c>
      <c r="C7" s="52" t="s">
        <v>254</v>
      </c>
      <c r="D7" s="732"/>
      <c r="E7" s="40"/>
      <c r="F7" s="51"/>
      <c r="G7" s="52"/>
      <c r="H7" s="53"/>
      <c r="I7" s="18"/>
      <c r="J7" s="18"/>
      <c r="K7" s="18"/>
      <c r="L7" s="40"/>
      <c r="M7" s="19"/>
      <c r="N7" s="19"/>
      <c r="O7" s="19"/>
      <c r="P7" s="19"/>
      <c r="Q7" s="19"/>
      <c r="R7" s="26"/>
      <c r="S7" s="541"/>
      <c r="T7" s="542"/>
    </row>
    <row r="8" spans="1:20" s="16" customFormat="1" ht="15" hidden="1" customHeight="1">
      <c r="A8" s="730"/>
      <c r="B8" s="731" t="s">
        <v>554</v>
      </c>
      <c r="C8" s="731"/>
      <c r="D8" s="731"/>
      <c r="E8" s="731"/>
      <c r="F8" s="731"/>
      <c r="G8" s="731"/>
      <c r="H8" s="731"/>
      <c r="I8" s="731"/>
      <c r="J8" s="731"/>
      <c r="K8" s="731"/>
      <c r="L8" s="731"/>
      <c r="M8" s="208"/>
      <c r="N8" s="208"/>
      <c r="O8" s="208"/>
      <c r="P8" s="208"/>
      <c r="Q8" s="208"/>
      <c r="R8" s="297">
        <f>SUM(R6:R7)</f>
        <v>0</v>
      </c>
      <c r="S8" s="22"/>
      <c r="T8" s="470"/>
    </row>
    <row r="9" spans="1:20" s="14" customFormat="1" ht="57.75" thickBot="1">
      <c r="A9" s="735" t="s">
        <v>548</v>
      </c>
      <c r="B9" s="260" t="s">
        <v>255</v>
      </c>
      <c r="C9" s="544" t="s">
        <v>258</v>
      </c>
      <c r="D9" s="545" t="s">
        <v>206</v>
      </c>
      <c r="E9" s="544" t="s">
        <v>276</v>
      </c>
      <c r="F9" s="544"/>
      <c r="G9" s="544"/>
      <c r="H9" s="544"/>
      <c r="I9" s="544"/>
      <c r="J9" s="544"/>
      <c r="K9" s="544"/>
      <c r="L9" s="544" t="s">
        <v>45</v>
      </c>
      <c r="M9" s="546"/>
      <c r="N9" s="546"/>
      <c r="O9" s="546"/>
      <c r="P9" s="546"/>
      <c r="Q9" s="546"/>
      <c r="R9" s="292">
        <f>+Hoja1!E249</f>
        <v>24000</v>
      </c>
      <c r="S9" s="547">
        <f>+Hoja1!J249</f>
        <v>15306.42</v>
      </c>
      <c r="T9" s="315">
        <f>+R9-S9</f>
        <v>8693.58</v>
      </c>
    </row>
    <row r="10" spans="1:20" s="14" customFormat="1" ht="57" hidden="1" customHeight="1">
      <c r="A10" s="736"/>
      <c r="B10" s="441" t="s">
        <v>256</v>
      </c>
      <c r="C10" s="440" t="s">
        <v>259</v>
      </c>
      <c r="D10" s="441" t="s">
        <v>206</v>
      </c>
      <c r="E10" s="439"/>
      <c r="F10" s="439"/>
      <c r="G10" s="440"/>
      <c r="H10" s="441"/>
      <c r="I10" s="442"/>
      <c r="J10" s="442"/>
      <c r="K10" s="442"/>
      <c r="L10" s="548"/>
      <c r="M10" s="442"/>
      <c r="N10" s="442"/>
      <c r="O10" s="442"/>
      <c r="P10" s="442"/>
      <c r="Q10" s="442"/>
      <c r="R10" s="549"/>
      <c r="S10" s="434"/>
      <c r="T10" s="550">
        <f t="shared" ref="T10:T19" si="0">+R10-S10</f>
        <v>0</v>
      </c>
    </row>
    <row r="11" spans="1:20" s="14" customFormat="1" ht="57.75" thickBot="1">
      <c r="A11" s="737"/>
      <c r="B11" s="260" t="s">
        <v>257</v>
      </c>
      <c r="C11" s="544" t="s">
        <v>260</v>
      </c>
      <c r="D11" s="545" t="s">
        <v>206</v>
      </c>
      <c r="E11" s="544" t="s">
        <v>271</v>
      </c>
      <c r="F11" s="544"/>
      <c r="G11" s="544"/>
      <c r="H11" s="544"/>
      <c r="I11" s="544"/>
      <c r="J11" s="544"/>
      <c r="K11" s="544"/>
      <c r="L11" s="544" t="s">
        <v>48</v>
      </c>
      <c r="M11" s="546"/>
      <c r="N11" s="546"/>
      <c r="O11" s="546"/>
      <c r="P11" s="546"/>
      <c r="Q11" s="546"/>
      <c r="R11" s="292">
        <f>+Hoja1!E247</f>
        <v>6416</v>
      </c>
      <c r="S11" s="547">
        <f>+Hoja1!J247</f>
        <v>6400</v>
      </c>
      <c r="T11" s="315">
        <f t="shared" si="0"/>
        <v>16</v>
      </c>
    </row>
    <row r="12" spans="1:20" s="16" customFormat="1" ht="18" customHeight="1" thickBot="1">
      <c r="A12" s="738"/>
      <c r="B12" s="739" t="s">
        <v>553</v>
      </c>
      <c r="C12" s="740"/>
      <c r="D12" s="740"/>
      <c r="E12" s="740"/>
      <c r="F12" s="740"/>
      <c r="G12" s="740"/>
      <c r="H12" s="740"/>
      <c r="I12" s="740"/>
      <c r="J12" s="740"/>
      <c r="K12" s="740"/>
      <c r="L12" s="740"/>
      <c r="M12" s="313"/>
      <c r="N12" s="313"/>
      <c r="O12" s="313"/>
      <c r="P12" s="313"/>
      <c r="Q12" s="313"/>
      <c r="R12" s="314">
        <f>SUM(R9:R11)</f>
        <v>30416</v>
      </c>
      <c r="S12" s="314">
        <f>SUM(S9:S11)</f>
        <v>21706.42</v>
      </c>
      <c r="T12" s="314">
        <f>SUM(T9:T11)</f>
        <v>8709.58</v>
      </c>
    </row>
    <row r="13" spans="1:20" s="16" customFormat="1" ht="28.5">
      <c r="A13" s="735" t="s">
        <v>549</v>
      </c>
      <c r="B13" s="741" t="s">
        <v>261</v>
      </c>
      <c r="C13" s="743" t="s">
        <v>264</v>
      </c>
      <c r="D13" s="725" t="s">
        <v>206</v>
      </c>
      <c r="E13" s="376" t="s">
        <v>270</v>
      </c>
      <c r="F13" s="376"/>
      <c r="G13" s="376"/>
      <c r="H13" s="376"/>
      <c r="I13" s="376"/>
      <c r="J13" s="376"/>
      <c r="K13" s="376"/>
      <c r="L13" s="376" t="s">
        <v>46</v>
      </c>
      <c r="M13" s="303"/>
      <c r="N13" s="303"/>
      <c r="O13" s="303"/>
      <c r="P13" s="303"/>
      <c r="Q13" s="303"/>
      <c r="R13" s="249">
        <f>+Hoja1!E246</f>
        <v>8000</v>
      </c>
      <c r="S13" s="257">
        <f>+Hoja1!J246</f>
        <v>2633.99</v>
      </c>
      <c r="T13" s="304">
        <f t="shared" si="0"/>
        <v>5366.01</v>
      </c>
    </row>
    <row r="14" spans="1:20" s="16" customFormat="1" ht="29.25" thickBot="1">
      <c r="A14" s="737"/>
      <c r="B14" s="742"/>
      <c r="C14" s="744"/>
      <c r="D14" s="727"/>
      <c r="E14" s="377" t="s">
        <v>272</v>
      </c>
      <c r="F14" s="377"/>
      <c r="G14" s="377"/>
      <c r="H14" s="377"/>
      <c r="I14" s="377"/>
      <c r="J14" s="377"/>
      <c r="K14" s="377"/>
      <c r="L14" s="377" t="s">
        <v>47</v>
      </c>
      <c r="M14" s="308"/>
      <c r="N14" s="308"/>
      <c r="O14" s="308"/>
      <c r="P14" s="308"/>
      <c r="Q14" s="308"/>
      <c r="R14" s="250">
        <f>+Hoja1!E279</f>
        <v>500</v>
      </c>
      <c r="S14" s="258">
        <f>+Hoja1!J279</f>
        <v>164.08</v>
      </c>
      <c r="T14" s="310">
        <f t="shared" si="0"/>
        <v>335.91999999999996</v>
      </c>
    </row>
    <row r="15" spans="1:20" s="16" customFormat="1" ht="72" hidden="1" thickBot="1">
      <c r="A15" s="737"/>
      <c r="B15" s="551" t="s">
        <v>262</v>
      </c>
      <c r="C15" s="306" t="s">
        <v>265</v>
      </c>
      <c r="D15" s="727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0">
        <v>0</v>
      </c>
      <c r="S15" s="258"/>
      <c r="T15" s="310">
        <f t="shared" si="0"/>
        <v>0</v>
      </c>
    </row>
    <row r="16" spans="1:20" s="16" customFormat="1" ht="100.5" hidden="1" thickBot="1">
      <c r="A16" s="737"/>
      <c r="B16" s="552" t="s">
        <v>263</v>
      </c>
      <c r="C16" s="358" t="s">
        <v>266</v>
      </c>
      <c r="D16" s="726"/>
      <c r="E16" s="356"/>
      <c r="F16" s="356"/>
      <c r="G16" s="357"/>
      <c r="H16" s="358"/>
      <c r="I16" s="359"/>
      <c r="J16" s="359"/>
      <c r="K16" s="359"/>
      <c r="L16" s="553"/>
      <c r="M16" s="359"/>
      <c r="N16" s="359"/>
      <c r="O16" s="359"/>
      <c r="P16" s="359"/>
      <c r="Q16" s="359"/>
      <c r="R16" s="251">
        <v>0</v>
      </c>
      <c r="S16" s="259"/>
      <c r="T16" s="554">
        <f t="shared" si="0"/>
        <v>0</v>
      </c>
    </row>
    <row r="17" spans="1:20" s="16" customFormat="1" ht="15.75" thickBot="1">
      <c r="A17" s="738"/>
      <c r="B17" s="739" t="s">
        <v>552</v>
      </c>
      <c r="C17" s="740"/>
      <c r="D17" s="740"/>
      <c r="E17" s="740"/>
      <c r="F17" s="740"/>
      <c r="G17" s="740"/>
      <c r="H17" s="740"/>
      <c r="I17" s="740"/>
      <c r="J17" s="740"/>
      <c r="K17" s="740"/>
      <c r="L17" s="740"/>
      <c r="M17" s="313"/>
      <c r="N17" s="313"/>
      <c r="O17" s="313"/>
      <c r="P17" s="313"/>
      <c r="Q17" s="313"/>
      <c r="R17" s="318">
        <f>SUM(R13:R16)</f>
        <v>8500</v>
      </c>
      <c r="S17" s="318">
        <f>SUM(S13:S16)</f>
        <v>2798.0699999999997</v>
      </c>
      <c r="T17" s="318">
        <f>SUM(T13:T16)</f>
        <v>5701.93</v>
      </c>
    </row>
    <row r="18" spans="1:20" s="16" customFormat="1" ht="45" customHeight="1">
      <c r="A18" s="735"/>
      <c r="B18" s="745" t="s">
        <v>268</v>
      </c>
      <c r="C18" s="725" t="s">
        <v>269</v>
      </c>
      <c r="D18" s="725" t="s">
        <v>206</v>
      </c>
      <c r="E18" s="376" t="s">
        <v>273</v>
      </c>
      <c r="F18" s="376"/>
      <c r="G18" s="376"/>
      <c r="H18" s="376"/>
      <c r="I18" s="376"/>
      <c r="J18" s="376"/>
      <c r="K18" s="376"/>
      <c r="L18" s="376" t="s">
        <v>49</v>
      </c>
      <c r="M18" s="303"/>
      <c r="N18" s="303"/>
      <c r="O18" s="303"/>
      <c r="P18" s="303"/>
      <c r="Q18" s="303"/>
      <c r="R18" s="319">
        <f>+Hoja1!E252</f>
        <v>7500</v>
      </c>
      <c r="S18" s="257">
        <f>+Hoja1!J252</f>
        <v>4145.07</v>
      </c>
      <c r="T18" s="304">
        <f t="shared" si="0"/>
        <v>3354.9300000000003</v>
      </c>
    </row>
    <row r="19" spans="1:20" s="16" customFormat="1" ht="43.5" thickBot="1">
      <c r="A19" s="737"/>
      <c r="B19" s="746"/>
      <c r="C19" s="726"/>
      <c r="D19" s="726"/>
      <c r="E19" s="358" t="s">
        <v>274</v>
      </c>
      <c r="F19" s="358"/>
      <c r="G19" s="358"/>
      <c r="H19" s="358"/>
      <c r="I19" s="358"/>
      <c r="J19" s="358"/>
      <c r="K19" s="358"/>
      <c r="L19" s="358" t="s">
        <v>275</v>
      </c>
      <c r="M19" s="359"/>
      <c r="N19" s="359"/>
      <c r="O19" s="359"/>
      <c r="P19" s="359"/>
      <c r="Q19" s="359"/>
      <c r="R19" s="555">
        <f>+Hoja1!E280</f>
        <v>24000</v>
      </c>
      <c r="S19" s="259">
        <f>+Hoja1!J280</f>
        <v>0</v>
      </c>
      <c r="T19" s="554">
        <f t="shared" si="0"/>
        <v>24000</v>
      </c>
    </row>
    <row r="20" spans="1:20" s="16" customFormat="1" ht="18" customHeight="1" thickBot="1">
      <c r="A20" s="738"/>
      <c r="B20" s="739" t="s">
        <v>551</v>
      </c>
      <c r="C20" s="740"/>
      <c r="D20" s="740"/>
      <c r="E20" s="740"/>
      <c r="F20" s="740"/>
      <c r="G20" s="740"/>
      <c r="H20" s="740"/>
      <c r="I20" s="740"/>
      <c r="J20" s="740"/>
      <c r="K20" s="740"/>
      <c r="L20" s="740"/>
      <c r="M20" s="313"/>
      <c r="N20" s="313"/>
      <c r="O20" s="313"/>
      <c r="P20" s="313"/>
      <c r="Q20" s="313"/>
      <c r="R20" s="320">
        <f>SUM(R18:R19)</f>
        <v>31500</v>
      </c>
      <c r="S20" s="320">
        <f>SUM(S18:S19)</f>
        <v>4145.07</v>
      </c>
      <c r="T20" s="320">
        <f>SUM(T18:T19)</f>
        <v>27354.93</v>
      </c>
    </row>
    <row r="21" spans="1:20" ht="17.25" customHeight="1" thickBot="1">
      <c r="A21" s="321"/>
      <c r="B21" s="321"/>
      <c r="C21" s="321"/>
      <c r="D21" s="321"/>
      <c r="E21" s="321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1"/>
      <c r="T21" s="321"/>
    </row>
    <row r="22" spans="1:20" s="32" customFormat="1" ht="30" customHeight="1" thickBot="1">
      <c r="A22" s="733" t="s">
        <v>555</v>
      </c>
      <c r="B22" s="734"/>
      <c r="C22" s="734"/>
      <c r="D22" s="734"/>
      <c r="E22" s="734"/>
      <c r="F22" s="734"/>
      <c r="G22" s="734"/>
      <c r="H22" s="734"/>
      <c r="I22" s="734"/>
      <c r="J22" s="734"/>
      <c r="K22" s="734"/>
      <c r="L22" s="734"/>
      <c r="M22" s="734"/>
      <c r="N22" s="734"/>
      <c r="O22" s="734"/>
      <c r="P22" s="734"/>
      <c r="Q22" s="734"/>
      <c r="R22" s="323">
        <f>+R8+R12+R17+R20</f>
        <v>70416</v>
      </c>
      <c r="S22" s="323">
        <f>+S8+S12+S17+S20</f>
        <v>28649.559999999998</v>
      </c>
      <c r="T22" s="323">
        <f>+T8+T12+T17+T20</f>
        <v>41766.44</v>
      </c>
    </row>
    <row r="29" spans="1:20"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</row>
    <row r="30" spans="1:20">
      <c r="A30" s="686" t="s">
        <v>867</v>
      </c>
      <c r="B30" s="686"/>
      <c r="C30" s="686"/>
      <c r="D30" s="686"/>
      <c r="E30" s="686" t="s">
        <v>862</v>
      </c>
      <c r="F30" s="686"/>
      <c r="G30" s="686"/>
      <c r="H30" s="686"/>
      <c r="I30" s="686"/>
      <c r="J30" s="686"/>
      <c r="K30" s="686"/>
      <c r="L30" s="686"/>
      <c r="M30" s="686"/>
      <c r="N30" s="686"/>
      <c r="O30" s="686"/>
      <c r="P30" s="686"/>
      <c r="Q30" s="686"/>
      <c r="R30" s="686"/>
    </row>
    <row r="31" spans="1:20">
      <c r="A31" s="686" t="s">
        <v>861</v>
      </c>
      <c r="B31" s="686"/>
      <c r="C31" s="686"/>
      <c r="D31" s="686"/>
      <c r="E31" s="686" t="s">
        <v>863</v>
      </c>
      <c r="F31" s="686"/>
      <c r="G31" s="686"/>
      <c r="H31" s="686"/>
      <c r="I31" s="686"/>
      <c r="J31" s="686"/>
      <c r="K31" s="686"/>
      <c r="L31" s="686"/>
      <c r="M31" s="686"/>
      <c r="N31" s="686"/>
      <c r="O31" s="686"/>
      <c r="P31" s="686"/>
      <c r="Q31" s="686"/>
      <c r="R31" s="686"/>
    </row>
    <row r="32" spans="1:20">
      <c r="L32" s="728"/>
      <c r="M32" s="687"/>
      <c r="N32" s="687"/>
      <c r="O32" s="687"/>
      <c r="P32" s="687"/>
      <c r="Q32" s="687"/>
      <c r="R32" s="687"/>
    </row>
  </sheetData>
  <mergeCells count="37">
    <mergeCell ref="A1:T1"/>
    <mergeCell ref="A2:T2"/>
    <mergeCell ref="A3:R3"/>
    <mergeCell ref="A4:A5"/>
    <mergeCell ref="B4:B5"/>
    <mergeCell ref="C4:C5"/>
    <mergeCell ref="E4:E5"/>
    <mergeCell ref="F4:H4"/>
    <mergeCell ref="I4:K4"/>
    <mergeCell ref="L4:L5"/>
    <mergeCell ref="R4:R5"/>
    <mergeCell ref="D4:D5"/>
    <mergeCell ref="M4:N4"/>
    <mergeCell ref="S4:S5"/>
    <mergeCell ref="T4:T5"/>
    <mergeCell ref="L32:R32"/>
    <mergeCell ref="A6:A8"/>
    <mergeCell ref="B8:L8"/>
    <mergeCell ref="D6:D7"/>
    <mergeCell ref="A22:Q22"/>
    <mergeCell ref="A9:A12"/>
    <mergeCell ref="B20:L20"/>
    <mergeCell ref="A18:A20"/>
    <mergeCell ref="B12:L12"/>
    <mergeCell ref="B13:B14"/>
    <mergeCell ref="C13:C14"/>
    <mergeCell ref="B18:B19"/>
    <mergeCell ref="C18:C19"/>
    <mergeCell ref="A13:A17"/>
    <mergeCell ref="B17:L17"/>
    <mergeCell ref="E30:R30"/>
    <mergeCell ref="E31:R31"/>
    <mergeCell ref="A30:D30"/>
    <mergeCell ref="A31:D31"/>
    <mergeCell ref="O4:Q4"/>
    <mergeCell ref="D18:D19"/>
    <mergeCell ref="D13:D16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5"/>
  <sheetViews>
    <sheetView view="pageBreakPreview" topLeftCell="A214" zoomScale="70" zoomScaleNormal="70" zoomScaleSheetLayoutView="70" workbookViewId="0">
      <selection activeCell="S228" sqref="S228"/>
    </sheetView>
  </sheetViews>
  <sheetFormatPr baseColWidth="10" defaultColWidth="9.140625" defaultRowHeight="15"/>
  <cols>
    <col min="1" max="1" width="28.42578125" style="13" customWidth="1"/>
    <col min="2" max="2" width="25.28515625" style="13" customWidth="1"/>
    <col min="3" max="3" width="30.42578125" style="13" customWidth="1"/>
    <col min="4" max="4" width="23.7109375" style="13" hidden="1" customWidth="1"/>
    <col min="5" max="5" width="68.28515625" style="13" customWidth="1"/>
    <col min="6" max="8" width="5.7109375" style="30" hidden="1" customWidth="1"/>
    <col min="9" max="11" width="8" style="30" hidden="1" customWidth="1"/>
    <col min="12" max="12" width="50.42578125" style="30" hidden="1" customWidth="1"/>
    <col min="13" max="13" width="9.140625" style="30" hidden="1" customWidth="1"/>
    <col min="14" max="14" width="9.42578125" style="30" hidden="1" customWidth="1"/>
    <col min="15" max="16" width="4.85546875" style="30" hidden="1" customWidth="1"/>
    <col min="17" max="17" width="5.7109375" style="30" hidden="1" customWidth="1"/>
    <col min="18" max="18" width="22" style="30" customWidth="1"/>
    <col min="19" max="19" width="23.7109375" style="13" customWidth="1"/>
    <col min="20" max="20" width="18.7109375" style="13" customWidth="1"/>
    <col min="21" max="237" width="11.42578125" style="13" customWidth="1"/>
    <col min="238" max="16384" width="9.140625" style="13"/>
  </cols>
  <sheetData>
    <row r="1" spans="1:20" s="27" customFormat="1" ht="45" customHeight="1">
      <c r="A1" s="716" t="s">
        <v>0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</row>
    <row r="2" spans="1:20" s="12" customFormat="1" ht="42.75" customHeight="1">
      <c r="A2" s="718" t="s">
        <v>676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</row>
    <row r="3" spans="1:20" s="28" customFormat="1" ht="20.25" customHeight="1" thickBot="1">
      <c r="A3" s="719" t="s">
        <v>278</v>
      </c>
      <c r="B3" s="720"/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  <c r="P3" s="720"/>
      <c r="Q3" s="720"/>
      <c r="R3" s="720"/>
    </row>
    <row r="4" spans="1:20" s="16" customFormat="1" ht="24.75" customHeight="1">
      <c r="A4" s="833" t="s">
        <v>562</v>
      </c>
      <c r="B4" s="835" t="s">
        <v>560</v>
      </c>
      <c r="C4" s="837" t="s">
        <v>209</v>
      </c>
      <c r="D4" s="837" t="s">
        <v>485</v>
      </c>
      <c r="E4" s="704" t="s">
        <v>1</v>
      </c>
      <c r="F4" s="704" t="s">
        <v>2</v>
      </c>
      <c r="G4" s="704"/>
      <c r="H4" s="704"/>
      <c r="I4" s="704" t="s">
        <v>3</v>
      </c>
      <c r="J4" s="704"/>
      <c r="K4" s="704"/>
      <c r="L4" s="704" t="s">
        <v>4</v>
      </c>
      <c r="M4" s="704" t="s">
        <v>5</v>
      </c>
      <c r="N4" s="704"/>
      <c r="O4" s="704" t="s">
        <v>6</v>
      </c>
      <c r="P4" s="704"/>
      <c r="Q4" s="704"/>
      <c r="R4" s="704" t="s">
        <v>556</v>
      </c>
      <c r="S4" s="704" t="s">
        <v>1122</v>
      </c>
      <c r="T4" s="723" t="s">
        <v>1123</v>
      </c>
    </row>
    <row r="5" spans="1:20" s="16" customFormat="1" ht="29.25" customHeight="1" thickBot="1">
      <c r="A5" s="834"/>
      <c r="B5" s="836"/>
      <c r="C5" s="838"/>
      <c r="D5" s="838"/>
      <c r="E5" s="784"/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784"/>
      <c r="M5" s="34" t="s">
        <v>13</v>
      </c>
      <c r="N5" s="34" t="s">
        <v>14</v>
      </c>
      <c r="O5" s="34" t="s">
        <v>15</v>
      </c>
      <c r="P5" s="34" t="s">
        <v>16</v>
      </c>
      <c r="Q5" s="34" t="s">
        <v>17</v>
      </c>
      <c r="R5" s="784"/>
      <c r="S5" s="784"/>
      <c r="T5" s="785"/>
    </row>
    <row r="6" spans="1:20" s="14" customFormat="1" ht="25.5" hidden="1">
      <c r="A6" s="850" t="s">
        <v>277</v>
      </c>
      <c r="B6" s="42" t="s">
        <v>279</v>
      </c>
      <c r="C6" s="43" t="s">
        <v>320</v>
      </c>
      <c r="D6" s="43" t="s">
        <v>486</v>
      </c>
      <c r="E6" s="44"/>
      <c r="F6" s="45"/>
      <c r="G6" s="46"/>
      <c r="H6" s="47"/>
      <c r="I6" s="37"/>
      <c r="J6" s="37"/>
      <c r="K6" s="37"/>
      <c r="L6" s="48"/>
      <c r="M6" s="38"/>
      <c r="N6" s="38"/>
      <c r="O6" s="38"/>
      <c r="P6" s="38"/>
      <c r="Q6" s="38"/>
      <c r="R6" s="39"/>
      <c r="S6" s="298"/>
      <c r="T6" s="338"/>
    </row>
    <row r="7" spans="1:20" s="14" customFormat="1" ht="25.5" hidden="1">
      <c r="A7" s="851"/>
      <c r="B7" s="49" t="s">
        <v>280</v>
      </c>
      <c r="C7" s="50" t="s">
        <v>320</v>
      </c>
      <c r="D7" s="50" t="s">
        <v>486</v>
      </c>
      <c r="E7" s="40"/>
      <c r="F7" s="51"/>
      <c r="G7" s="52"/>
      <c r="H7" s="53"/>
      <c r="I7" s="18"/>
      <c r="J7" s="18"/>
      <c r="K7" s="18"/>
      <c r="L7" s="40"/>
      <c r="M7" s="20"/>
      <c r="N7" s="20"/>
      <c r="O7" s="20"/>
      <c r="P7" s="20"/>
      <c r="Q7" s="20"/>
      <c r="R7" s="25"/>
      <c r="S7" s="207"/>
      <c r="T7" s="339"/>
    </row>
    <row r="8" spans="1:20" s="14" customFormat="1" ht="26.25" hidden="1" thickBot="1">
      <c r="A8" s="851"/>
      <c r="B8" s="324" t="s">
        <v>281</v>
      </c>
      <c r="C8" s="302" t="s">
        <v>320</v>
      </c>
      <c r="D8" s="302" t="s">
        <v>486</v>
      </c>
      <c r="E8" s="325"/>
      <c r="F8" s="326"/>
      <c r="G8" s="327"/>
      <c r="H8" s="328"/>
      <c r="I8" s="329"/>
      <c r="J8" s="329"/>
      <c r="K8" s="329"/>
      <c r="L8" s="330"/>
      <c r="M8" s="331"/>
      <c r="N8" s="331"/>
      <c r="O8" s="331"/>
      <c r="P8" s="331"/>
      <c r="Q8" s="331"/>
      <c r="R8" s="332"/>
      <c r="S8" s="299"/>
      <c r="T8" s="346"/>
    </row>
    <row r="9" spans="1:20" s="16" customFormat="1" ht="27" customHeight="1">
      <c r="A9" s="817"/>
      <c r="B9" s="853" t="s">
        <v>1140</v>
      </c>
      <c r="C9" s="748" t="s">
        <v>1153</v>
      </c>
      <c r="D9" s="748" t="s">
        <v>486</v>
      </c>
      <c r="E9" s="351" t="s">
        <v>438</v>
      </c>
      <c r="F9" s="632"/>
      <c r="G9" s="635"/>
      <c r="H9" s="635"/>
      <c r="I9" s="303"/>
      <c r="J9" s="303"/>
      <c r="K9" s="303"/>
      <c r="L9" s="352" t="s">
        <v>439</v>
      </c>
      <c r="M9" s="303"/>
      <c r="N9" s="303"/>
      <c r="O9" s="303"/>
      <c r="P9" s="303"/>
      <c r="Q9" s="303"/>
      <c r="R9" s="584">
        <f>+Hoja1!E409</f>
        <v>79581.33</v>
      </c>
      <c r="S9" s="581">
        <f>+Hoja1!J409</f>
        <v>79581.33</v>
      </c>
      <c r="T9" s="578">
        <f t="shared" ref="T9:T15" si="0">+R9-S9</f>
        <v>0</v>
      </c>
    </row>
    <row r="10" spans="1:20" s="16" customFormat="1" ht="14.25" customHeight="1">
      <c r="A10" s="817"/>
      <c r="B10" s="854"/>
      <c r="C10" s="749"/>
      <c r="D10" s="749"/>
      <c r="E10" s="353" t="s">
        <v>440</v>
      </c>
      <c r="F10" s="634"/>
      <c r="G10" s="636"/>
      <c r="H10" s="636"/>
      <c r="I10" s="639"/>
      <c r="J10" s="639"/>
      <c r="K10" s="639"/>
      <c r="L10" s="354" t="s">
        <v>441</v>
      </c>
      <c r="M10" s="639"/>
      <c r="N10" s="639"/>
      <c r="O10" s="639"/>
      <c r="P10" s="639"/>
      <c r="Q10" s="639"/>
      <c r="R10" s="587">
        <f>+Hoja1!E408</f>
        <v>122578.6</v>
      </c>
      <c r="S10" s="245">
        <f>+Hoja1!J408</f>
        <v>122578.6</v>
      </c>
      <c r="T10" s="579">
        <f t="shared" si="0"/>
        <v>0</v>
      </c>
    </row>
    <row r="11" spans="1:20" s="16" customFormat="1" ht="15.75" customHeight="1" thickBot="1">
      <c r="A11" s="817"/>
      <c r="B11" s="855"/>
      <c r="C11" s="750"/>
      <c r="D11" s="750"/>
      <c r="E11" s="355" t="s">
        <v>386</v>
      </c>
      <c r="F11" s="633"/>
      <c r="G11" s="637"/>
      <c r="H11" s="358"/>
      <c r="I11" s="640"/>
      <c r="J11" s="640"/>
      <c r="K11" s="640"/>
      <c r="L11" s="360" t="s">
        <v>152</v>
      </c>
      <c r="M11" s="640"/>
      <c r="N11" s="640"/>
      <c r="O11" s="640"/>
      <c r="P11" s="640"/>
      <c r="Q11" s="640"/>
      <c r="R11" s="585">
        <f>+Hoja1!E445</f>
        <v>27647.73</v>
      </c>
      <c r="S11" s="586">
        <f>+Hoja1!J445</f>
        <v>6276.02</v>
      </c>
      <c r="T11" s="647">
        <f t="shared" si="0"/>
        <v>21371.71</v>
      </c>
    </row>
    <row r="12" spans="1:20" s="16" customFormat="1" ht="14.25">
      <c r="A12" s="817"/>
      <c r="B12" s="802" t="s">
        <v>1141</v>
      </c>
      <c r="C12" s="803" t="s">
        <v>1154</v>
      </c>
      <c r="D12" s="803" t="s">
        <v>486</v>
      </c>
      <c r="E12" s="415" t="s">
        <v>457</v>
      </c>
      <c r="F12" s="416"/>
      <c r="G12" s="417"/>
      <c r="H12" s="418"/>
      <c r="I12" s="638"/>
      <c r="J12" s="638"/>
      <c r="K12" s="638"/>
      <c r="L12" s="644" t="s">
        <v>458</v>
      </c>
      <c r="M12" s="638"/>
      <c r="N12" s="638"/>
      <c r="O12" s="638"/>
      <c r="P12" s="638"/>
      <c r="Q12" s="638"/>
      <c r="R12" s="595">
        <f>+Hoja1!E399</f>
        <v>3429.57</v>
      </c>
      <c r="S12" s="645">
        <f>+Hoja1!J399</f>
        <v>3429.57</v>
      </c>
      <c r="T12" s="646">
        <f t="shared" si="0"/>
        <v>0</v>
      </c>
    </row>
    <row r="13" spans="1:20" s="16" customFormat="1" thickBot="1">
      <c r="A13" s="817"/>
      <c r="B13" s="797"/>
      <c r="C13" s="778"/>
      <c r="D13" s="778"/>
      <c r="E13" s="353" t="s">
        <v>452</v>
      </c>
      <c r="F13" s="307"/>
      <c r="G13" s="306"/>
      <c r="H13" s="316"/>
      <c r="I13" s="308"/>
      <c r="J13" s="308"/>
      <c r="K13" s="308"/>
      <c r="L13" s="354" t="s">
        <v>453</v>
      </c>
      <c r="M13" s="308"/>
      <c r="N13" s="308"/>
      <c r="O13" s="308"/>
      <c r="P13" s="308"/>
      <c r="Q13" s="308"/>
      <c r="R13" s="587">
        <f>+Hoja1!E402</f>
        <v>0</v>
      </c>
      <c r="S13" s="245">
        <f>+Hoja1!J402</f>
        <v>0</v>
      </c>
      <c r="T13" s="579">
        <f t="shared" si="0"/>
        <v>0</v>
      </c>
    </row>
    <row r="14" spans="1:20" s="14" customFormat="1" ht="14.25" customHeight="1">
      <c r="A14" s="817"/>
      <c r="B14" s="829" t="s">
        <v>666</v>
      </c>
      <c r="C14" s="790" t="s">
        <v>282</v>
      </c>
      <c r="D14" s="858" t="s">
        <v>679</v>
      </c>
      <c r="E14" s="605" t="s">
        <v>758</v>
      </c>
      <c r="F14" s="303"/>
      <c r="G14" s="678"/>
      <c r="H14" s="679"/>
      <c r="I14" s="303"/>
      <c r="J14" s="303"/>
      <c r="K14" s="303"/>
      <c r="L14" s="680" t="s">
        <v>761</v>
      </c>
      <c r="M14" s="303"/>
      <c r="N14" s="303"/>
      <c r="O14" s="303"/>
      <c r="P14" s="303"/>
      <c r="Q14" s="303"/>
      <c r="R14" s="584">
        <f>+Hoja1!E289</f>
        <v>47901.440000000002</v>
      </c>
      <c r="S14" s="581">
        <f>+Hoja1!J289</f>
        <v>44086.44</v>
      </c>
      <c r="T14" s="578">
        <f t="shared" si="0"/>
        <v>3815</v>
      </c>
    </row>
    <row r="15" spans="1:20" s="14" customFormat="1" ht="15" customHeight="1">
      <c r="A15" s="817"/>
      <c r="B15" s="830"/>
      <c r="C15" s="778"/>
      <c r="D15" s="859"/>
      <c r="E15" s="309" t="s">
        <v>759</v>
      </c>
      <c r="F15" s="662"/>
      <c r="G15" s="420"/>
      <c r="H15" s="421"/>
      <c r="I15" s="662"/>
      <c r="J15" s="662"/>
      <c r="K15" s="662"/>
      <c r="L15" s="663" t="s">
        <v>762</v>
      </c>
      <c r="M15" s="662"/>
      <c r="N15" s="662"/>
      <c r="O15" s="662"/>
      <c r="P15" s="662"/>
      <c r="Q15" s="662"/>
      <c r="R15" s="587">
        <f>+Hoja1!E290</f>
        <v>32345.360000000001</v>
      </c>
      <c r="S15" s="245">
        <f>+Hoja1!J290</f>
        <v>29645.46</v>
      </c>
      <c r="T15" s="579">
        <f t="shared" si="0"/>
        <v>2699.9000000000015</v>
      </c>
    </row>
    <row r="16" spans="1:20" s="14" customFormat="1" ht="15" customHeight="1">
      <c r="A16" s="817"/>
      <c r="B16" s="830"/>
      <c r="C16" s="778"/>
      <c r="D16" s="859"/>
      <c r="E16" s="309" t="s">
        <v>760</v>
      </c>
      <c r="F16" s="662"/>
      <c r="G16" s="420"/>
      <c r="H16" s="421"/>
      <c r="I16" s="662"/>
      <c r="J16" s="662"/>
      <c r="K16" s="662"/>
      <c r="L16" s="663" t="s">
        <v>763</v>
      </c>
      <c r="M16" s="662"/>
      <c r="N16" s="662"/>
      <c r="O16" s="662"/>
      <c r="P16" s="662"/>
      <c r="Q16" s="662"/>
      <c r="R16" s="587">
        <f>+Hoja1!E291</f>
        <v>9163.34</v>
      </c>
      <c r="S16" s="245">
        <f>+Hoja1!J291</f>
        <v>8763.34</v>
      </c>
      <c r="T16" s="579">
        <f t="shared" ref="T16:T47" si="1">+R16-S16</f>
        <v>400</v>
      </c>
    </row>
    <row r="17" spans="1:20" s="14" customFormat="1" ht="15" customHeight="1">
      <c r="A17" s="817"/>
      <c r="B17" s="830"/>
      <c r="C17" s="778"/>
      <c r="D17" s="859"/>
      <c r="E17" s="309" t="s">
        <v>764</v>
      </c>
      <c r="F17" s="662"/>
      <c r="G17" s="420"/>
      <c r="H17" s="421"/>
      <c r="I17" s="662"/>
      <c r="J17" s="662"/>
      <c r="K17" s="662"/>
      <c r="L17" s="663" t="s">
        <v>767</v>
      </c>
      <c r="M17" s="662"/>
      <c r="N17" s="662"/>
      <c r="O17" s="662"/>
      <c r="P17" s="662"/>
      <c r="Q17" s="662"/>
      <c r="R17" s="587">
        <f>+Hoja1!E297</f>
        <v>3952.55</v>
      </c>
      <c r="S17" s="245">
        <f>+Hoja1!J297</f>
        <v>3800.26</v>
      </c>
      <c r="T17" s="579">
        <f t="shared" si="1"/>
        <v>152.28999999999996</v>
      </c>
    </row>
    <row r="18" spans="1:20" s="14" customFormat="1" ht="15" customHeight="1">
      <c r="A18" s="817"/>
      <c r="B18" s="830"/>
      <c r="C18" s="778"/>
      <c r="D18" s="859"/>
      <c r="E18" s="309" t="s">
        <v>765</v>
      </c>
      <c r="F18" s="662"/>
      <c r="G18" s="420"/>
      <c r="H18" s="421"/>
      <c r="I18" s="662"/>
      <c r="J18" s="662"/>
      <c r="K18" s="662"/>
      <c r="L18" s="663" t="s">
        <v>768</v>
      </c>
      <c r="M18" s="662"/>
      <c r="N18" s="662"/>
      <c r="O18" s="662"/>
      <c r="P18" s="662"/>
      <c r="Q18" s="662"/>
      <c r="R18" s="587">
        <f>+Hoja1!E298</f>
        <v>3028.12</v>
      </c>
      <c r="S18" s="245">
        <f>+Hoja1!J298</f>
        <v>2819.78</v>
      </c>
      <c r="T18" s="579">
        <f t="shared" si="1"/>
        <v>208.33999999999969</v>
      </c>
    </row>
    <row r="19" spans="1:20" s="14" customFormat="1" ht="15" customHeight="1">
      <c r="A19" s="817"/>
      <c r="B19" s="830"/>
      <c r="C19" s="778"/>
      <c r="D19" s="859"/>
      <c r="E19" s="309" t="s">
        <v>766</v>
      </c>
      <c r="F19" s="662"/>
      <c r="G19" s="420"/>
      <c r="H19" s="421"/>
      <c r="I19" s="662"/>
      <c r="J19" s="662"/>
      <c r="K19" s="662"/>
      <c r="L19" s="663" t="s">
        <v>769</v>
      </c>
      <c r="M19" s="662"/>
      <c r="N19" s="662"/>
      <c r="O19" s="662"/>
      <c r="P19" s="662"/>
      <c r="Q19" s="662"/>
      <c r="R19" s="587">
        <f>+Hoja1!E299</f>
        <v>753.03</v>
      </c>
      <c r="S19" s="245">
        <f>+Hoja1!J299</f>
        <v>753.03</v>
      </c>
      <c r="T19" s="579">
        <f t="shared" si="1"/>
        <v>0</v>
      </c>
    </row>
    <row r="20" spans="1:20" s="14" customFormat="1" ht="15" customHeight="1">
      <c r="A20" s="817"/>
      <c r="B20" s="830"/>
      <c r="C20" s="778"/>
      <c r="D20" s="859"/>
      <c r="E20" s="309" t="s">
        <v>770</v>
      </c>
      <c r="F20" s="662"/>
      <c r="G20" s="420"/>
      <c r="H20" s="421"/>
      <c r="I20" s="662"/>
      <c r="J20" s="662"/>
      <c r="K20" s="662"/>
      <c r="L20" s="663" t="s">
        <v>773</v>
      </c>
      <c r="M20" s="662"/>
      <c r="N20" s="662"/>
      <c r="O20" s="662"/>
      <c r="P20" s="662"/>
      <c r="Q20" s="662"/>
      <c r="R20" s="587">
        <f>+Hoja1!E303</f>
        <v>3378.43</v>
      </c>
      <c r="S20" s="245">
        <f>+Hoja1!J303</f>
        <v>3245.1</v>
      </c>
      <c r="T20" s="579">
        <f t="shared" si="1"/>
        <v>133.32999999999993</v>
      </c>
    </row>
    <row r="21" spans="1:20" s="14" customFormat="1" ht="15" customHeight="1">
      <c r="A21" s="817"/>
      <c r="B21" s="830"/>
      <c r="C21" s="778"/>
      <c r="D21" s="859"/>
      <c r="E21" s="309" t="s">
        <v>771</v>
      </c>
      <c r="F21" s="662"/>
      <c r="G21" s="420"/>
      <c r="H21" s="421"/>
      <c r="I21" s="662"/>
      <c r="J21" s="662"/>
      <c r="K21" s="662"/>
      <c r="L21" s="663" t="s">
        <v>774</v>
      </c>
      <c r="M21" s="662"/>
      <c r="N21" s="662"/>
      <c r="O21" s="662"/>
      <c r="P21" s="662"/>
      <c r="Q21" s="662"/>
      <c r="R21" s="587">
        <f>+Hoja1!E304</f>
        <v>2365.8200000000002</v>
      </c>
      <c r="S21" s="245">
        <f>+Hoja1!J304</f>
        <v>2199.16</v>
      </c>
      <c r="T21" s="579">
        <f t="shared" si="1"/>
        <v>166.66000000000031</v>
      </c>
    </row>
    <row r="22" spans="1:20" s="14" customFormat="1" ht="15" customHeight="1">
      <c r="A22" s="817"/>
      <c r="B22" s="830"/>
      <c r="C22" s="778"/>
      <c r="D22" s="859"/>
      <c r="E22" s="309" t="s">
        <v>772</v>
      </c>
      <c r="F22" s="662"/>
      <c r="G22" s="420"/>
      <c r="H22" s="421"/>
      <c r="I22" s="662"/>
      <c r="J22" s="662"/>
      <c r="K22" s="662"/>
      <c r="L22" s="663" t="s">
        <v>775</v>
      </c>
      <c r="M22" s="662"/>
      <c r="N22" s="662"/>
      <c r="O22" s="662"/>
      <c r="P22" s="662"/>
      <c r="Q22" s="662"/>
      <c r="R22" s="587">
        <f>+Hoja1!E305</f>
        <v>734.75</v>
      </c>
      <c r="S22" s="245">
        <f>+Hoja1!J305</f>
        <v>734.75</v>
      </c>
      <c r="T22" s="579">
        <f t="shared" si="1"/>
        <v>0</v>
      </c>
    </row>
    <row r="23" spans="1:20" s="14" customFormat="1" ht="15" customHeight="1">
      <c r="A23" s="817"/>
      <c r="B23" s="830"/>
      <c r="C23" s="778"/>
      <c r="D23" s="859"/>
      <c r="E23" s="309" t="s">
        <v>776</v>
      </c>
      <c r="F23" s="662"/>
      <c r="G23" s="420"/>
      <c r="H23" s="421"/>
      <c r="I23" s="662"/>
      <c r="J23" s="662"/>
      <c r="K23" s="662"/>
      <c r="L23" s="663" t="s">
        <v>779</v>
      </c>
      <c r="M23" s="662"/>
      <c r="N23" s="662"/>
      <c r="O23" s="662"/>
      <c r="P23" s="662"/>
      <c r="Q23" s="662"/>
      <c r="R23" s="587">
        <f>+Hoja1!E311</f>
        <v>2154.1999999999998</v>
      </c>
      <c r="S23" s="245">
        <f>+Hoja1!J311</f>
        <v>1963.37</v>
      </c>
      <c r="T23" s="579">
        <f t="shared" si="1"/>
        <v>190.82999999999993</v>
      </c>
    </row>
    <row r="24" spans="1:20" s="14" customFormat="1" ht="15" customHeight="1">
      <c r="A24" s="817"/>
      <c r="B24" s="830"/>
      <c r="C24" s="778"/>
      <c r="D24" s="859"/>
      <c r="E24" s="309" t="s">
        <v>777</v>
      </c>
      <c r="F24" s="662"/>
      <c r="G24" s="420"/>
      <c r="H24" s="421"/>
      <c r="I24" s="662"/>
      <c r="J24" s="662"/>
      <c r="K24" s="662"/>
      <c r="L24" s="663" t="s">
        <v>780</v>
      </c>
      <c r="M24" s="662"/>
      <c r="N24" s="662"/>
      <c r="O24" s="662"/>
      <c r="P24" s="662"/>
      <c r="Q24" s="662"/>
      <c r="R24" s="587">
        <f>+Hoja1!E312</f>
        <v>2530.8200000000002</v>
      </c>
      <c r="S24" s="245">
        <f>+Hoja1!J312</f>
        <v>2303.5700000000002</v>
      </c>
      <c r="T24" s="579">
        <f t="shared" si="1"/>
        <v>227.25</v>
      </c>
    </row>
    <row r="25" spans="1:20" s="14" customFormat="1" ht="15" customHeight="1">
      <c r="A25" s="817"/>
      <c r="B25" s="830"/>
      <c r="C25" s="778"/>
      <c r="D25" s="859"/>
      <c r="E25" s="309" t="s">
        <v>778</v>
      </c>
      <c r="F25" s="662"/>
      <c r="G25" s="420"/>
      <c r="H25" s="421"/>
      <c r="I25" s="662"/>
      <c r="J25" s="662"/>
      <c r="K25" s="662"/>
      <c r="L25" s="663" t="s">
        <v>781</v>
      </c>
      <c r="M25" s="662"/>
      <c r="N25" s="662"/>
      <c r="O25" s="662"/>
      <c r="P25" s="662"/>
      <c r="Q25" s="662"/>
      <c r="R25" s="587">
        <f>+Hoja1!E313</f>
        <v>253.75</v>
      </c>
      <c r="S25" s="245">
        <f>+Hoja1!J313</f>
        <v>251.25</v>
      </c>
      <c r="T25" s="579">
        <f t="shared" si="1"/>
        <v>2.5</v>
      </c>
    </row>
    <row r="26" spans="1:20" s="14" customFormat="1" ht="15" customHeight="1">
      <c r="A26" s="817"/>
      <c r="B26" s="830"/>
      <c r="C26" s="778"/>
      <c r="D26" s="859"/>
      <c r="E26" s="309" t="s">
        <v>782</v>
      </c>
      <c r="F26" s="662"/>
      <c r="G26" s="420"/>
      <c r="H26" s="421"/>
      <c r="I26" s="662"/>
      <c r="J26" s="662"/>
      <c r="K26" s="662"/>
      <c r="L26" s="663" t="s">
        <v>785</v>
      </c>
      <c r="M26" s="662"/>
      <c r="N26" s="662"/>
      <c r="O26" s="662"/>
      <c r="P26" s="662"/>
      <c r="Q26" s="662"/>
      <c r="R26" s="587">
        <f>+Hoja1!E319</f>
        <v>6151.09</v>
      </c>
      <c r="S26" s="245">
        <f>+Hoja1!J319</f>
        <v>5663.77</v>
      </c>
      <c r="T26" s="579">
        <f t="shared" si="1"/>
        <v>487.31999999999971</v>
      </c>
    </row>
    <row r="27" spans="1:20" s="14" customFormat="1" ht="15" customHeight="1">
      <c r="A27" s="817"/>
      <c r="B27" s="830"/>
      <c r="C27" s="778"/>
      <c r="D27" s="859"/>
      <c r="E27" s="309" t="s">
        <v>783</v>
      </c>
      <c r="F27" s="662"/>
      <c r="G27" s="420"/>
      <c r="H27" s="421"/>
      <c r="I27" s="662"/>
      <c r="J27" s="662"/>
      <c r="K27" s="662"/>
      <c r="L27" s="663" t="s">
        <v>786</v>
      </c>
      <c r="M27" s="662"/>
      <c r="N27" s="662"/>
      <c r="O27" s="662"/>
      <c r="P27" s="662"/>
      <c r="Q27" s="662"/>
      <c r="R27" s="587">
        <f>+Hoja1!E320</f>
        <v>4267.43</v>
      </c>
      <c r="S27" s="245">
        <f>+Hoja1!J320</f>
        <v>3911.78</v>
      </c>
      <c r="T27" s="579">
        <f t="shared" si="1"/>
        <v>355.65000000000009</v>
      </c>
    </row>
    <row r="28" spans="1:20" s="14" customFormat="1" ht="15" customHeight="1">
      <c r="A28" s="817"/>
      <c r="B28" s="830"/>
      <c r="C28" s="778"/>
      <c r="D28" s="859"/>
      <c r="E28" s="309" t="s">
        <v>784</v>
      </c>
      <c r="F28" s="662"/>
      <c r="G28" s="420"/>
      <c r="H28" s="421"/>
      <c r="I28" s="662"/>
      <c r="J28" s="662"/>
      <c r="K28" s="662"/>
      <c r="L28" s="663" t="s">
        <v>787</v>
      </c>
      <c r="M28" s="662"/>
      <c r="N28" s="662"/>
      <c r="O28" s="662"/>
      <c r="P28" s="662"/>
      <c r="Q28" s="662"/>
      <c r="R28" s="587">
        <f>+Hoja1!E321</f>
        <v>1155.1099999999999</v>
      </c>
      <c r="S28" s="245">
        <f>+Hoja1!J321</f>
        <v>1106.21</v>
      </c>
      <c r="T28" s="579">
        <f t="shared" si="1"/>
        <v>48.899999999999864</v>
      </c>
    </row>
    <row r="29" spans="1:20" s="14" customFormat="1" ht="15" customHeight="1">
      <c r="A29" s="817"/>
      <c r="B29" s="830"/>
      <c r="C29" s="778"/>
      <c r="D29" s="859"/>
      <c r="E29" s="309" t="s">
        <v>788</v>
      </c>
      <c r="F29" s="662"/>
      <c r="G29" s="420"/>
      <c r="H29" s="421"/>
      <c r="I29" s="662"/>
      <c r="J29" s="662"/>
      <c r="K29" s="662"/>
      <c r="L29" s="663" t="s">
        <v>791</v>
      </c>
      <c r="M29" s="662"/>
      <c r="N29" s="662"/>
      <c r="O29" s="662"/>
      <c r="P29" s="662"/>
      <c r="Q29" s="662"/>
      <c r="R29" s="587">
        <f>+Hoja1!E325</f>
        <v>3907.37</v>
      </c>
      <c r="S29" s="245">
        <f>+Hoja1!J325</f>
        <v>3514.64</v>
      </c>
      <c r="T29" s="579">
        <f t="shared" si="1"/>
        <v>392.73</v>
      </c>
    </row>
    <row r="30" spans="1:20" s="14" customFormat="1" ht="15" customHeight="1">
      <c r="A30" s="817"/>
      <c r="B30" s="830"/>
      <c r="C30" s="778"/>
      <c r="D30" s="859"/>
      <c r="E30" s="309" t="s">
        <v>789</v>
      </c>
      <c r="F30" s="662"/>
      <c r="G30" s="420"/>
      <c r="H30" s="421"/>
      <c r="I30" s="662"/>
      <c r="J30" s="662"/>
      <c r="K30" s="662"/>
      <c r="L30" s="663" t="s">
        <v>792</v>
      </c>
      <c r="M30" s="662"/>
      <c r="N30" s="662"/>
      <c r="O30" s="662"/>
      <c r="P30" s="662"/>
      <c r="Q30" s="662"/>
      <c r="R30" s="587">
        <f>+Hoja1!E326</f>
        <v>2499.9</v>
      </c>
      <c r="S30" s="245">
        <f>+Hoja1!J326</f>
        <v>2305.9499999999998</v>
      </c>
      <c r="T30" s="579">
        <f t="shared" si="1"/>
        <v>193.95000000000027</v>
      </c>
    </row>
    <row r="31" spans="1:20" s="14" customFormat="1" ht="15" customHeight="1">
      <c r="A31" s="817"/>
      <c r="B31" s="830"/>
      <c r="C31" s="778"/>
      <c r="D31" s="859"/>
      <c r="E31" s="309" t="s">
        <v>790</v>
      </c>
      <c r="F31" s="662"/>
      <c r="G31" s="420"/>
      <c r="H31" s="421"/>
      <c r="I31" s="662"/>
      <c r="J31" s="662"/>
      <c r="K31" s="662"/>
      <c r="L31" s="663" t="s">
        <v>793</v>
      </c>
      <c r="M31" s="662"/>
      <c r="N31" s="662"/>
      <c r="O31" s="662"/>
      <c r="P31" s="662"/>
      <c r="Q31" s="662"/>
      <c r="R31" s="587">
        <f>+Hoja1!E327</f>
        <v>439.44</v>
      </c>
      <c r="S31" s="245">
        <f>+Hoja1!J327</f>
        <v>405.91</v>
      </c>
      <c r="T31" s="579">
        <f t="shared" si="1"/>
        <v>33.529999999999973</v>
      </c>
    </row>
    <row r="32" spans="1:20" s="14" customFormat="1" ht="15" customHeight="1">
      <c r="A32" s="817"/>
      <c r="B32" s="830"/>
      <c r="C32" s="778"/>
      <c r="D32" s="859"/>
      <c r="E32" s="309" t="s">
        <v>499</v>
      </c>
      <c r="F32" s="662"/>
      <c r="G32" s="420"/>
      <c r="H32" s="421"/>
      <c r="I32" s="662"/>
      <c r="J32" s="662"/>
      <c r="K32" s="662"/>
      <c r="L32" s="663" t="s">
        <v>145</v>
      </c>
      <c r="M32" s="662"/>
      <c r="N32" s="662"/>
      <c r="O32" s="662"/>
      <c r="P32" s="662"/>
      <c r="Q32" s="662"/>
      <c r="R32" s="587">
        <f>+Hoja1!E366</f>
        <v>13440</v>
      </c>
      <c r="S32" s="245">
        <f>+Hoja1!J366</f>
        <v>1721.84</v>
      </c>
      <c r="T32" s="579">
        <f t="shared" si="1"/>
        <v>11718.16</v>
      </c>
    </row>
    <row r="33" spans="1:20" s="14" customFormat="1" ht="15" customHeight="1">
      <c r="A33" s="817"/>
      <c r="B33" s="830"/>
      <c r="C33" s="778"/>
      <c r="D33" s="859"/>
      <c r="E33" s="309" t="s">
        <v>500</v>
      </c>
      <c r="F33" s="639"/>
      <c r="G33" s="420"/>
      <c r="H33" s="421"/>
      <c r="I33" s="639"/>
      <c r="J33" s="639"/>
      <c r="K33" s="639"/>
      <c r="L33" s="663" t="s">
        <v>144</v>
      </c>
      <c r="M33" s="639"/>
      <c r="N33" s="639"/>
      <c r="O33" s="639"/>
      <c r="P33" s="639"/>
      <c r="Q33" s="639"/>
      <c r="R33" s="587">
        <f>+Hoja1!E367</f>
        <v>8680</v>
      </c>
      <c r="S33" s="245">
        <f>+Hoja1!J367</f>
        <v>3611.57</v>
      </c>
      <c r="T33" s="579">
        <f t="shared" si="1"/>
        <v>5068.43</v>
      </c>
    </row>
    <row r="34" spans="1:20" s="14" customFormat="1" ht="15" customHeight="1" thickBot="1">
      <c r="A34" s="817"/>
      <c r="B34" s="830"/>
      <c r="C34" s="778"/>
      <c r="D34" s="859"/>
      <c r="E34" s="355" t="s">
        <v>444</v>
      </c>
      <c r="F34" s="356"/>
      <c r="G34" s="357"/>
      <c r="H34" s="358"/>
      <c r="I34" s="359"/>
      <c r="J34" s="359"/>
      <c r="K34" s="359"/>
      <c r="L34" s="360" t="s">
        <v>445</v>
      </c>
      <c r="M34" s="359"/>
      <c r="N34" s="359"/>
      <c r="O34" s="359"/>
      <c r="P34" s="359"/>
      <c r="Q34" s="359"/>
      <c r="R34" s="585">
        <f>+Hoja1!E406</f>
        <v>40000</v>
      </c>
      <c r="S34" s="586">
        <f>+Hoja1!J406</f>
        <v>0</v>
      </c>
      <c r="T34" s="579">
        <f>+R34-S34</f>
        <v>40000</v>
      </c>
    </row>
    <row r="35" spans="1:20" s="14" customFormat="1" ht="15" customHeight="1">
      <c r="A35" s="817"/>
      <c r="B35" s="830"/>
      <c r="C35" s="778"/>
      <c r="D35" s="859"/>
      <c r="E35" s="309" t="s">
        <v>493</v>
      </c>
      <c r="F35" s="639"/>
      <c r="G35" s="420"/>
      <c r="H35" s="421"/>
      <c r="I35" s="639"/>
      <c r="J35" s="639"/>
      <c r="K35" s="639"/>
      <c r="L35" s="663" t="s">
        <v>151</v>
      </c>
      <c r="M35" s="639"/>
      <c r="N35" s="639"/>
      <c r="O35" s="639"/>
      <c r="P35" s="639"/>
      <c r="Q35" s="639"/>
      <c r="R35" s="587">
        <f>+Hoja1!E373</f>
        <v>6500</v>
      </c>
      <c r="S35" s="245">
        <f>+Hoja1!J373</f>
        <v>324.89</v>
      </c>
      <c r="T35" s="579">
        <f t="shared" si="1"/>
        <v>6175.11</v>
      </c>
    </row>
    <row r="36" spans="1:20" s="14" customFormat="1" ht="15" customHeight="1">
      <c r="A36" s="817"/>
      <c r="B36" s="830"/>
      <c r="C36" s="778"/>
      <c r="D36" s="864" t="s">
        <v>526</v>
      </c>
      <c r="E36" s="353" t="s">
        <v>460</v>
      </c>
      <c r="F36" s="307"/>
      <c r="G36" s="306"/>
      <c r="H36" s="305"/>
      <c r="I36" s="308"/>
      <c r="J36" s="308"/>
      <c r="K36" s="308"/>
      <c r="L36" s="354" t="s">
        <v>126</v>
      </c>
      <c r="M36" s="308"/>
      <c r="N36" s="308"/>
      <c r="O36" s="308"/>
      <c r="P36" s="308"/>
      <c r="Q36" s="308"/>
      <c r="R36" s="587">
        <f>+Hoja1!E397</f>
        <v>5124.07</v>
      </c>
      <c r="S36" s="245">
        <f>+Hoja1!J397</f>
        <v>0</v>
      </c>
      <c r="T36" s="579">
        <f t="shared" si="1"/>
        <v>5124.07</v>
      </c>
    </row>
    <row r="37" spans="1:20" s="14" customFormat="1" ht="15" customHeight="1">
      <c r="A37" s="817"/>
      <c r="B37" s="830"/>
      <c r="C37" s="778"/>
      <c r="D37" s="865"/>
      <c r="E37" s="353" t="s">
        <v>456</v>
      </c>
      <c r="F37" s="307"/>
      <c r="G37" s="306"/>
      <c r="H37" s="316"/>
      <c r="I37" s="308"/>
      <c r="J37" s="308"/>
      <c r="K37" s="308"/>
      <c r="L37" s="354" t="s">
        <v>138</v>
      </c>
      <c r="M37" s="308"/>
      <c r="N37" s="308"/>
      <c r="O37" s="308"/>
      <c r="P37" s="308"/>
      <c r="Q37" s="308"/>
      <c r="R37" s="587">
        <f>+Hoja1!E400</f>
        <v>27451.34</v>
      </c>
      <c r="S37" s="245">
        <f>+Hoja1!J400</f>
        <v>27451.34</v>
      </c>
      <c r="T37" s="579">
        <f>+R37-S37</f>
        <v>0</v>
      </c>
    </row>
    <row r="38" spans="1:20" s="14" customFormat="1" ht="15" customHeight="1">
      <c r="A38" s="817"/>
      <c r="B38" s="830"/>
      <c r="C38" s="778"/>
      <c r="D38" s="865"/>
      <c r="E38" s="353" t="s">
        <v>459</v>
      </c>
      <c r="F38" s="307"/>
      <c r="G38" s="306"/>
      <c r="H38" s="305"/>
      <c r="I38" s="308"/>
      <c r="J38" s="308"/>
      <c r="K38" s="308"/>
      <c r="L38" s="354" t="s">
        <v>125</v>
      </c>
      <c r="M38" s="308"/>
      <c r="N38" s="308"/>
      <c r="O38" s="308"/>
      <c r="P38" s="308"/>
      <c r="Q38" s="308"/>
      <c r="R38" s="587">
        <f>+Hoja1!E398</f>
        <v>0</v>
      </c>
      <c r="S38" s="245">
        <f>+Hoja1!J398</f>
        <v>0</v>
      </c>
      <c r="T38" s="579">
        <f t="shared" si="1"/>
        <v>0</v>
      </c>
    </row>
    <row r="39" spans="1:20" s="14" customFormat="1" ht="15" customHeight="1">
      <c r="A39" s="817"/>
      <c r="B39" s="830"/>
      <c r="C39" s="778"/>
      <c r="D39" s="865"/>
      <c r="E39" s="353" t="s">
        <v>454</v>
      </c>
      <c r="F39" s="307"/>
      <c r="G39" s="306"/>
      <c r="H39" s="305"/>
      <c r="I39" s="308"/>
      <c r="J39" s="308"/>
      <c r="K39" s="308"/>
      <c r="L39" s="354" t="s">
        <v>455</v>
      </c>
      <c r="M39" s="308"/>
      <c r="N39" s="308"/>
      <c r="O39" s="308"/>
      <c r="P39" s="308"/>
      <c r="Q39" s="308"/>
      <c r="R39" s="587">
        <f>+Hoja1!E401</f>
        <v>0</v>
      </c>
      <c r="S39" s="245">
        <f>+Hoja1!J401</f>
        <v>0</v>
      </c>
      <c r="T39" s="579">
        <f t="shared" si="1"/>
        <v>0</v>
      </c>
    </row>
    <row r="40" spans="1:20" s="14" customFormat="1" ht="15" customHeight="1">
      <c r="A40" s="817"/>
      <c r="B40" s="830"/>
      <c r="C40" s="778"/>
      <c r="D40" s="865"/>
      <c r="E40" s="353" t="s">
        <v>450</v>
      </c>
      <c r="F40" s="307"/>
      <c r="G40" s="306"/>
      <c r="H40" s="305"/>
      <c r="I40" s="308"/>
      <c r="J40" s="308"/>
      <c r="K40" s="308"/>
      <c r="L40" s="354" t="s">
        <v>451</v>
      </c>
      <c r="M40" s="308"/>
      <c r="N40" s="308"/>
      <c r="O40" s="308"/>
      <c r="P40" s="308"/>
      <c r="Q40" s="308"/>
      <c r="R40" s="587">
        <f>+Hoja1!E403</f>
        <v>20000</v>
      </c>
      <c r="S40" s="245">
        <f>+Hoja1!J403</f>
        <v>0</v>
      </c>
      <c r="T40" s="579">
        <f t="shared" si="1"/>
        <v>20000</v>
      </c>
    </row>
    <row r="41" spans="1:20" s="14" customFormat="1" ht="15" customHeight="1">
      <c r="A41" s="817"/>
      <c r="B41" s="830"/>
      <c r="C41" s="778"/>
      <c r="D41" s="865"/>
      <c r="E41" s="353" t="s">
        <v>448</v>
      </c>
      <c r="F41" s="307"/>
      <c r="G41" s="306"/>
      <c r="H41" s="305"/>
      <c r="I41" s="308"/>
      <c r="J41" s="308"/>
      <c r="K41" s="308"/>
      <c r="L41" s="354" t="s">
        <v>449</v>
      </c>
      <c r="M41" s="308"/>
      <c r="N41" s="308"/>
      <c r="O41" s="308"/>
      <c r="P41" s="308"/>
      <c r="Q41" s="308"/>
      <c r="R41" s="587">
        <f>+Hoja1!E404</f>
        <v>25865.74</v>
      </c>
      <c r="S41" s="245">
        <f>+Hoja1!J404</f>
        <v>22609.27</v>
      </c>
      <c r="T41" s="579">
        <f t="shared" si="1"/>
        <v>3256.4700000000012</v>
      </c>
    </row>
    <row r="42" spans="1:20" s="14" customFormat="1" ht="15" customHeight="1">
      <c r="A42" s="817"/>
      <c r="B42" s="830"/>
      <c r="C42" s="778"/>
      <c r="D42" s="865"/>
      <c r="E42" s="353" t="s">
        <v>446</v>
      </c>
      <c r="F42" s="307"/>
      <c r="G42" s="306"/>
      <c r="H42" s="305"/>
      <c r="I42" s="308"/>
      <c r="J42" s="308"/>
      <c r="K42" s="308"/>
      <c r="L42" s="354" t="s">
        <v>447</v>
      </c>
      <c r="M42" s="308"/>
      <c r="N42" s="308"/>
      <c r="O42" s="308"/>
      <c r="P42" s="308"/>
      <c r="Q42" s="308"/>
      <c r="R42" s="587">
        <f>+Hoja1!E405</f>
        <v>20199.099999999999</v>
      </c>
      <c r="S42" s="245">
        <f>+Hoja1!J405</f>
        <v>0</v>
      </c>
      <c r="T42" s="579">
        <f t="shared" si="1"/>
        <v>20199.099999999999</v>
      </c>
    </row>
    <row r="43" spans="1:20" s="14" customFormat="1" ht="15" customHeight="1">
      <c r="A43" s="817"/>
      <c r="B43" s="830"/>
      <c r="C43" s="778"/>
      <c r="D43" s="865"/>
      <c r="E43" s="353" t="s">
        <v>442</v>
      </c>
      <c r="F43" s="307"/>
      <c r="G43" s="306"/>
      <c r="H43" s="305"/>
      <c r="I43" s="308"/>
      <c r="J43" s="308"/>
      <c r="K43" s="308"/>
      <c r="L43" s="354" t="s">
        <v>443</v>
      </c>
      <c r="M43" s="308"/>
      <c r="N43" s="308"/>
      <c r="O43" s="308"/>
      <c r="P43" s="308"/>
      <c r="Q43" s="308"/>
      <c r="R43" s="587">
        <f>+Hoja1!E407</f>
        <v>12000</v>
      </c>
      <c r="S43" s="245">
        <f>+Hoja1!J407</f>
        <v>11850.59</v>
      </c>
      <c r="T43" s="579">
        <f t="shared" si="1"/>
        <v>149.40999999999985</v>
      </c>
    </row>
    <row r="44" spans="1:20" s="14" customFormat="1" ht="15" customHeight="1">
      <c r="A44" s="817"/>
      <c r="B44" s="830"/>
      <c r="C44" s="778"/>
      <c r="D44" s="865"/>
      <c r="E44" s="353" t="s">
        <v>424</v>
      </c>
      <c r="F44" s="307"/>
      <c r="G44" s="306"/>
      <c r="H44" s="305"/>
      <c r="I44" s="308"/>
      <c r="J44" s="308"/>
      <c r="K44" s="308"/>
      <c r="L44" s="354" t="s">
        <v>425</v>
      </c>
      <c r="M44" s="308"/>
      <c r="N44" s="308"/>
      <c r="O44" s="308"/>
      <c r="P44" s="308"/>
      <c r="Q44" s="308"/>
      <c r="R44" s="587">
        <f>+Hoja1!E419</f>
        <v>7000</v>
      </c>
      <c r="S44" s="245">
        <f>+Hoja1!J419</f>
        <v>0</v>
      </c>
      <c r="T44" s="579">
        <f t="shared" si="1"/>
        <v>7000</v>
      </c>
    </row>
    <row r="45" spans="1:20" s="14" customFormat="1" ht="15" customHeight="1">
      <c r="A45" s="817"/>
      <c r="B45" s="830"/>
      <c r="C45" s="778"/>
      <c r="D45" s="865"/>
      <c r="E45" s="353" t="s">
        <v>389</v>
      </c>
      <c r="F45" s="307"/>
      <c r="G45" s="306"/>
      <c r="H45" s="305"/>
      <c r="I45" s="308"/>
      <c r="J45" s="308"/>
      <c r="K45" s="308"/>
      <c r="L45" s="354" t="s">
        <v>127</v>
      </c>
      <c r="M45" s="308"/>
      <c r="N45" s="308"/>
      <c r="O45" s="308"/>
      <c r="P45" s="308"/>
      <c r="Q45" s="308"/>
      <c r="R45" s="587">
        <f>+Hoja1!E441</f>
        <v>8422.67</v>
      </c>
      <c r="S45" s="245">
        <f>+Hoja1!J441</f>
        <v>0</v>
      </c>
      <c r="T45" s="579">
        <f t="shared" si="1"/>
        <v>8422.67</v>
      </c>
    </row>
    <row r="46" spans="1:20" s="14" customFormat="1" ht="15" customHeight="1">
      <c r="A46" s="817"/>
      <c r="B46" s="830"/>
      <c r="C46" s="778"/>
      <c r="D46" s="865"/>
      <c r="E46" s="353" t="s">
        <v>388</v>
      </c>
      <c r="F46" s="307"/>
      <c r="G46" s="306"/>
      <c r="H46" s="305"/>
      <c r="I46" s="308"/>
      <c r="J46" s="308"/>
      <c r="K46" s="308"/>
      <c r="L46" s="354" t="s">
        <v>123</v>
      </c>
      <c r="M46" s="308"/>
      <c r="N46" s="308"/>
      <c r="O46" s="308"/>
      <c r="P46" s="308"/>
      <c r="Q46" s="308"/>
      <c r="R46" s="587">
        <f>+Hoja1!E442</f>
        <v>14702.97</v>
      </c>
      <c r="S46" s="245">
        <f>+Hoja1!J442</f>
        <v>0</v>
      </c>
      <c r="T46" s="579">
        <f t="shared" si="1"/>
        <v>14702.97</v>
      </c>
    </row>
    <row r="47" spans="1:20" s="14" customFormat="1" ht="15" customHeight="1">
      <c r="A47" s="817"/>
      <c r="B47" s="830"/>
      <c r="C47" s="778"/>
      <c r="D47" s="865"/>
      <c r="E47" s="353" t="s">
        <v>359</v>
      </c>
      <c r="F47" s="307"/>
      <c r="G47" s="306"/>
      <c r="H47" s="305"/>
      <c r="I47" s="308"/>
      <c r="J47" s="308"/>
      <c r="K47" s="308"/>
      <c r="L47" s="354" t="s">
        <v>360</v>
      </c>
      <c r="M47" s="308"/>
      <c r="N47" s="308"/>
      <c r="O47" s="308"/>
      <c r="P47" s="308"/>
      <c r="Q47" s="308"/>
      <c r="R47" s="587">
        <f>+Hoja1!E467</f>
        <v>5045.7299999999996</v>
      </c>
      <c r="S47" s="245">
        <f>+Hoja1!J467</f>
        <v>4503.78</v>
      </c>
      <c r="T47" s="579">
        <f t="shared" si="1"/>
        <v>541.94999999999982</v>
      </c>
    </row>
    <row r="48" spans="1:20" s="14" customFormat="1" ht="15" customHeight="1">
      <c r="A48" s="817"/>
      <c r="B48" s="830"/>
      <c r="C48" s="778"/>
      <c r="D48" s="865"/>
      <c r="E48" s="353" t="s">
        <v>356</v>
      </c>
      <c r="F48" s="307"/>
      <c r="G48" s="306"/>
      <c r="H48" s="316"/>
      <c r="I48" s="308"/>
      <c r="J48" s="308"/>
      <c r="K48" s="308"/>
      <c r="L48" s="354" t="s">
        <v>124</v>
      </c>
      <c r="M48" s="308"/>
      <c r="N48" s="308"/>
      <c r="O48" s="308"/>
      <c r="P48" s="308"/>
      <c r="Q48" s="308"/>
      <c r="R48" s="587">
        <f>+Hoja1!E469</f>
        <v>8000</v>
      </c>
      <c r="S48" s="245">
        <f>+Hoja1!J469</f>
        <v>0</v>
      </c>
      <c r="T48" s="579">
        <f t="shared" ref="T48:T49" si="2">+R48-S48</f>
        <v>8000</v>
      </c>
    </row>
    <row r="49" spans="1:20" s="14" customFormat="1" ht="15" customHeight="1" thickBot="1">
      <c r="A49" s="817"/>
      <c r="B49" s="830"/>
      <c r="C49" s="778"/>
      <c r="D49" s="866"/>
      <c r="E49" s="353" t="s">
        <v>1104</v>
      </c>
      <c r="F49" s="307"/>
      <c r="G49" s="306"/>
      <c r="H49" s="316"/>
      <c r="I49" s="308"/>
      <c r="J49" s="308"/>
      <c r="K49" s="308"/>
      <c r="L49" s="354" t="s">
        <v>1103</v>
      </c>
      <c r="M49" s="308"/>
      <c r="N49" s="308"/>
      <c r="O49" s="308"/>
      <c r="P49" s="308"/>
      <c r="Q49" s="308"/>
      <c r="R49" s="587">
        <f>+Hoja1!E484</f>
        <v>7200</v>
      </c>
      <c r="S49" s="245">
        <f>+Hoja1!J484</f>
        <v>0</v>
      </c>
      <c r="T49" s="579">
        <f t="shared" si="2"/>
        <v>7200</v>
      </c>
    </row>
    <row r="50" spans="1:20" s="14" customFormat="1" ht="15.75" customHeight="1" thickBot="1">
      <c r="A50" s="852"/>
      <c r="B50" s="856" t="s">
        <v>515</v>
      </c>
      <c r="C50" s="857"/>
      <c r="D50" s="857"/>
      <c r="E50" s="857"/>
      <c r="F50" s="857"/>
      <c r="G50" s="857"/>
      <c r="H50" s="857"/>
      <c r="I50" s="857"/>
      <c r="J50" s="857"/>
      <c r="K50" s="857"/>
      <c r="L50" s="857"/>
      <c r="M50" s="347"/>
      <c r="N50" s="347"/>
      <c r="O50" s="347"/>
      <c r="P50" s="347"/>
      <c r="Q50" s="347"/>
      <c r="R50" s="556">
        <f>SUM(R6:R49)</f>
        <v>589850.80000000016</v>
      </c>
      <c r="S50" s="556">
        <f>SUM(S6:S49)</f>
        <v>401412.57000000024</v>
      </c>
      <c r="T50" s="556">
        <f>SUM(T6:T49)</f>
        <v>188438.23000000004</v>
      </c>
    </row>
    <row r="51" spans="1:20" s="14" customFormat="1" ht="13.5" customHeight="1">
      <c r="A51" s="816" t="s">
        <v>283</v>
      </c>
      <c r="B51" s="804" t="s">
        <v>1149</v>
      </c>
      <c r="C51" s="748" t="s">
        <v>284</v>
      </c>
      <c r="D51" s="813" t="s">
        <v>486</v>
      </c>
      <c r="E51" s="351" t="s">
        <v>484</v>
      </c>
      <c r="F51" s="620"/>
      <c r="G51" s="628"/>
      <c r="H51" s="623"/>
      <c r="I51" s="303"/>
      <c r="J51" s="303"/>
      <c r="K51" s="303"/>
      <c r="L51" s="351" t="s">
        <v>136</v>
      </c>
      <c r="M51" s="303"/>
      <c r="N51" s="303"/>
      <c r="O51" s="303"/>
      <c r="P51" s="303"/>
      <c r="Q51" s="303"/>
      <c r="R51" s="584">
        <f>+Hoja1!E384</f>
        <v>1000</v>
      </c>
      <c r="S51" s="581">
        <f>+Hoja1!J384</f>
        <v>0</v>
      </c>
      <c r="T51" s="578">
        <f>+R51-S51</f>
        <v>1000</v>
      </c>
    </row>
    <row r="52" spans="1:20" s="14" customFormat="1" ht="20.25" customHeight="1">
      <c r="A52" s="817"/>
      <c r="B52" s="805"/>
      <c r="C52" s="749"/>
      <c r="D52" s="814"/>
      <c r="E52" s="362" t="s">
        <v>481</v>
      </c>
      <c r="F52" s="622"/>
      <c r="G52" s="629"/>
      <c r="H52" s="624"/>
      <c r="I52" s="626"/>
      <c r="J52" s="626"/>
      <c r="K52" s="626"/>
      <c r="L52" s="353" t="s">
        <v>482</v>
      </c>
      <c r="M52" s="626"/>
      <c r="N52" s="626"/>
      <c r="O52" s="626"/>
      <c r="P52" s="626"/>
      <c r="Q52" s="626"/>
      <c r="R52" s="587">
        <f>+Hoja1!E386</f>
        <v>90000</v>
      </c>
      <c r="S52" s="245">
        <f>+Hoja1!J386</f>
        <v>87104.07</v>
      </c>
      <c r="T52" s="579">
        <f>+R52-S52</f>
        <v>2895.929999999993</v>
      </c>
    </row>
    <row r="53" spans="1:20" s="16" customFormat="1" ht="16.5" customHeight="1">
      <c r="A53" s="817"/>
      <c r="B53" s="805"/>
      <c r="C53" s="749"/>
      <c r="D53" s="814"/>
      <c r="E53" s="362" t="s">
        <v>479</v>
      </c>
      <c r="F53" s="622"/>
      <c r="G53" s="629"/>
      <c r="H53" s="624"/>
      <c r="I53" s="626"/>
      <c r="J53" s="626"/>
      <c r="K53" s="626"/>
      <c r="L53" s="362" t="s">
        <v>480</v>
      </c>
      <c r="M53" s="626"/>
      <c r="N53" s="626"/>
      <c r="O53" s="626"/>
      <c r="P53" s="626"/>
      <c r="Q53" s="626"/>
      <c r="R53" s="590">
        <f>+Hoja1!E387</f>
        <v>38811.35</v>
      </c>
      <c r="S53" s="245">
        <f>+Hoja1!J387</f>
        <v>14527.73</v>
      </c>
      <c r="T53" s="579">
        <f t="shared" ref="T53:T68" si="3">+R53-S53</f>
        <v>24283.62</v>
      </c>
    </row>
    <row r="54" spans="1:20" s="16" customFormat="1" ht="16.5" customHeight="1">
      <c r="A54" s="817"/>
      <c r="B54" s="805"/>
      <c r="C54" s="749"/>
      <c r="D54" s="814"/>
      <c r="E54" s="362" t="s">
        <v>475</v>
      </c>
      <c r="F54" s="622"/>
      <c r="G54" s="629"/>
      <c r="H54" s="624"/>
      <c r="I54" s="626"/>
      <c r="J54" s="626"/>
      <c r="K54" s="626"/>
      <c r="L54" s="362" t="s">
        <v>476</v>
      </c>
      <c r="M54" s="626"/>
      <c r="N54" s="626"/>
      <c r="O54" s="626"/>
      <c r="P54" s="626"/>
      <c r="Q54" s="626"/>
      <c r="R54" s="590">
        <f>+Hoja1!E389</f>
        <v>5000</v>
      </c>
      <c r="S54" s="245">
        <f>+Hoja1!J389</f>
        <v>0</v>
      </c>
      <c r="T54" s="579">
        <f t="shared" si="3"/>
        <v>5000</v>
      </c>
    </row>
    <row r="55" spans="1:20" s="16" customFormat="1" ht="13.5" customHeight="1">
      <c r="A55" s="817"/>
      <c r="B55" s="805"/>
      <c r="C55" s="749"/>
      <c r="D55" s="814"/>
      <c r="E55" s="362" t="s">
        <v>473</v>
      </c>
      <c r="F55" s="622"/>
      <c r="G55" s="629"/>
      <c r="H55" s="624"/>
      <c r="I55" s="626"/>
      <c r="J55" s="626"/>
      <c r="K55" s="626"/>
      <c r="L55" s="362" t="s">
        <v>474</v>
      </c>
      <c r="M55" s="626"/>
      <c r="N55" s="626"/>
      <c r="O55" s="626"/>
      <c r="P55" s="626"/>
      <c r="Q55" s="626"/>
      <c r="R55" s="590">
        <f>+Hoja1!E390</f>
        <v>42590.07</v>
      </c>
      <c r="S55" s="245">
        <f>+Hoja1!J390</f>
        <v>0</v>
      </c>
      <c r="T55" s="579">
        <f t="shared" si="3"/>
        <v>42590.07</v>
      </c>
    </row>
    <row r="56" spans="1:20" s="16" customFormat="1" ht="18.75" customHeight="1">
      <c r="A56" s="817"/>
      <c r="B56" s="805"/>
      <c r="C56" s="749"/>
      <c r="D56" s="814"/>
      <c r="E56" s="362" t="s">
        <v>469</v>
      </c>
      <c r="F56" s="622"/>
      <c r="G56" s="629"/>
      <c r="H56" s="624"/>
      <c r="I56" s="626"/>
      <c r="J56" s="626"/>
      <c r="K56" s="626"/>
      <c r="L56" s="362" t="s">
        <v>470</v>
      </c>
      <c r="M56" s="626"/>
      <c r="N56" s="626"/>
      <c r="O56" s="626"/>
      <c r="P56" s="626"/>
      <c r="Q56" s="626"/>
      <c r="R56" s="590">
        <f>+Hoja1!E392</f>
        <v>39260.18</v>
      </c>
      <c r="S56" s="245">
        <f>+Hoja1!J392</f>
        <v>0</v>
      </c>
      <c r="T56" s="579">
        <f t="shared" si="3"/>
        <v>39260.18</v>
      </c>
    </row>
    <row r="57" spans="1:20" s="14" customFormat="1" ht="28.5" hidden="1" customHeight="1">
      <c r="A57" s="817"/>
      <c r="B57" s="805"/>
      <c r="C57" s="749"/>
      <c r="D57" s="814"/>
      <c r="E57" s="362"/>
      <c r="F57" s="622"/>
      <c r="G57" s="629"/>
      <c r="H57" s="624"/>
      <c r="I57" s="626"/>
      <c r="J57" s="626"/>
      <c r="K57" s="626"/>
      <c r="L57" s="362"/>
      <c r="M57" s="626"/>
      <c r="N57" s="626"/>
      <c r="O57" s="626"/>
      <c r="P57" s="626"/>
      <c r="Q57" s="626"/>
      <c r="R57" s="250"/>
      <c r="S57" s="245"/>
      <c r="T57" s="579">
        <f t="shared" si="3"/>
        <v>0</v>
      </c>
    </row>
    <row r="58" spans="1:20" s="14" customFormat="1" ht="28.5" hidden="1" customHeight="1">
      <c r="A58" s="817"/>
      <c r="B58" s="805"/>
      <c r="C58" s="749"/>
      <c r="D58" s="814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45"/>
      <c r="S58" s="245"/>
      <c r="T58" s="579">
        <f t="shared" si="3"/>
        <v>0</v>
      </c>
    </row>
    <row r="59" spans="1:20" s="14" customFormat="1" ht="28.5" hidden="1" customHeight="1">
      <c r="A59" s="817"/>
      <c r="B59" s="805"/>
      <c r="C59" s="749"/>
      <c r="D59" s="814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45"/>
      <c r="S59" s="245"/>
      <c r="T59" s="579">
        <f t="shared" si="3"/>
        <v>0</v>
      </c>
    </row>
    <row r="60" spans="1:20" s="16" customFormat="1" ht="85.5" hidden="1" customHeight="1">
      <c r="A60" s="817"/>
      <c r="B60" s="805"/>
      <c r="C60" s="749"/>
      <c r="D60" s="814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45"/>
      <c r="S60" s="245"/>
      <c r="T60" s="579">
        <f t="shared" si="3"/>
        <v>0</v>
      </c>
    </row>
    <row r="61" spans="1:20" s="16" customFormat="1" ht="15" customHeight="1">
      <c r="A61" s="817"/>
      <c r="B61" s="805"/>
      <c r="C61" s="749"/>
      <c r="D61" s="814"/>
      <c r="E61" s="353" t="s">
        <v>483</v>
      </c>
      <c r="F61" s="622"/>
      <c r="G61" s="629"/>
      <c r="H61" s="624"/>
      <c r="I61" s="626"/>
      <c r="J61" s="626"/>
      <c r="K61" s="626"/>
      <c r="L61" s="353" t="s">
        <v>137</v>
      </c>
      <c r="M61" s="626"/>
      <c r="N61" s="626"/>
      <c r="O61" s="626"/>
      <c r="P61" s="626"/>
      <c r="Q61" s="626"/>
      <c r="R61" s="587">
        <f>+Hoja1!E385</f>
        <v>6413</v>
      </c>
      <c r="S61" s="245">
        <f>+Hoja1!J385</f>
        <v>0</v>
      </c>
      <c r="T61" s="579">
        <f t="shared" si="3"/>
        <v>6413</v>
      </c>
    </row>
    <row r="62" spans="1:20" s="16" customFormat="1" ht="15" customHeight="1">
      <c r="A62" s="817"/>
      <c r="B62" s="805"/>
      <c r="C62" s="749"/>
      <c r="D62" s="814"/>
      <c r="E62" s="353" t="s">
        <v>471</v>
      </c>
      <c r="F62" s="622"/>
      <c r="G62" s="629"/>
      <c r="H62" s="624"/>
      <c r="I62" s="626"/>
      <c r="J62" s="626"/>
      <c r="K62" s="626"/>
      <c r="L62" s="353" t="s">
        <v>472</v>
      </c>
      <c r="M62" s="626"/>
      <c r="N62" s="626"/>
      <c r="O62" s="626"/>
      <c r="P62" s="626"/>
      <c r="Q62" s="626"/>
      <c r="R62" s="587">
        <f>+Hoja1!E391</f>
        <v>12000</v>
      </c>
      <c r="S62" s="245">
        <f>+Hoja1!J391</f>
        <v>0</v>
      </c>
      <c r="T62" s="579">
        <f t="shared" si="3"/>
        <v>12000</v>
      </c>
    </row>
    <row r="63" spans="1:20" s="16" customFormat="1" ht="12.75" customHeight="1">
      <c r="A63" s="817"/>
      <c r="B63" s="805"/>
      <c r="C63" s="749"/>
      <c r="D63" s="814"/>
      <c r="E63" s="353" t="s">
        <v>477</v>
      </c>
      <c r="F63" s="258"/>
      <c r="G63" s="258"/>
      <c r="H63" s="258"/>
      <c r="I63" s="258"/>
      <c r="J63" s="258"/>
      <c r="K63" s="258"/>
      <c r="L63" s="353" t="s">
        <v>478</v>
      </c>
      <c r="M63" s="258"/>
      <c r="N63" s="258"/>
      <c r="O63" s="258"/>
      <c r="P63" s="258"/>
      <c r="Q63" s="258"/>
      <c r="R63" s="587">
        <f>+Hoja1!E388</f>
        <v>0</v>
      </c>
      <c r="S63" s="245">
        <f>+Hoja1!J388</f>
        <v>0</v>
      </c>
      <c r="T63" s="579">
        <f t="shared" si="3"/>
        <v>0</v>
      </c>
    </row>
    <row r="64" spans="1:20" s="16" customFormat="1" ht="15" customHeight="1">
      <c r="A64" s="817"/>
      <c r="B64" s="805"/>
      <c r="C64" s="749"/>
      <c r="D64" s="814"/>
      <c r="E64" s="353" t="s">
        <v>467</v>
      </c>
      <c r="F64" s="622"/>
      <c r="G64" s="629"/>
      <c r="H64" s="624"/>
      <c r="I64" s="626"/>
      <c r="J64" s="626"/>
      <c r="K64" s="626"/>
      <c r="L64" s="353" t="s">
        <v>468</v>
      </c>
      <c r="M64" s="626"/>
      <c r="N64" s="626"/>
      <c r="O64" s="626"/>
      <c r="P64" s="626"/>
      <c r="Q64" s="626"/>
      <c r="R64" s="587">
        <f>+Hoja1!E393</f>
        <v>14800</v>
      </c>
      <c r="S64" s="245">
        <f>+Hoja1!J393</f>
        <v>0</v>
      </c>
      <c r="T64" s="579">
        <f t="shared" si="3"/>
        <v>14800</v>
      </c>
    </row>
    <row r="65" spans="1:20" s="16" customFormat="1" ht="15" customHeight="1">
      <c r="A65" s="817"/>
      <c r="B65" s="805"/>
      <c r="C65" s="749"/>
      <c r="D65" s="814"/>
      <c r="E65" s="353" t="s">
        <v>465</v>
      </c>
      <c r="F65" s="622"/>
      <c r="G65" s="629"/>
      <c r="H65" s="624"/>
      <c r="I65" s="626"/>
      <c r="J65" s="626"/>
      <c r="K65" s="626"/>
      <c r="L65" s="353" t="s">
        <v>466</v>
      </c>
      <c r="M65" s="626"/>
      <c r="N65" s="626"/>
      <c r="O65" s="626"/>
      <c r="P65" s="626"/>
      <c r="Q65" s="626"/>
      <c r="R65" s="587">
        <f>+Hoja1!E394</f>
        <v>7185</v>
      </c>
      <c r="S65" s="245">
        <f>+Hoja1!J394</f>
        <v>0</v>
      </c>
      <c r="T65" s="579">
        <f t="shared" si="3"/>
        <v>7185</v>
      </c>
    </row>
    <row r="66" spans="1:20" s="16" customFormat="1" ht="15" customHeight="1">
      <c r="A66" s="817"/>
      <c r="B66" s="805"/>
      <c r="C66" s="749"/>
      <c r="D66" s="814"/>
      <c r="E66" s="353" t="s">
        <v>463</v>
      </c>
      <c r="F66" s="258"/>
      <c r="G66" s="258"/>
      <c r="H66" s="258"/>
      <c r="I66" s="258"/>
      <c r="J66" s="258"/>
      <c r="K66" s="258"/>
      <c r="L66" s="353" t="s">
        <v>464</v>
      </c>
      <c r="M66" s="258"/>
      <c r="N66" s="258"/>
      <c r="O66" s="258"/>
      <c r="P66" s="258"/>
      <c r="Q66" s="258"/>
      <c r="R66" s="587">
        <f>+Hoja1!E395</f>
        <v>0</v>
      </c>
      <c r="S66" s="245">
        <f>+Hoja1!J395</f>
        <v>0</v>
      </c>
      <c r="T66" s="579">
        <f t="shared" si="3"/>
        <v>0</v>
      </c>
    </row>
    <row r="67" spans="1:20" s="16" customFormat="1" ht="15" customHeight="1">
      <c r="A67" s="817"/>
      <c r="B67" s="805"/>
      <c r="C67" s="749"/>
      <c r="D67" s="814"/>
      <c r="E67" s="353" t="s">
        <v>461</v>
      </c>
      <c r="F67" s="258"/>
      <c r="G67" s="258"/>
      <c r="H67" s="258"/>
      <c r="I67" s="258"/>
      <c r="J67" s="258"/>
      <c r="K67" s="258"/>
      <c r="L67" s="353" t="s">
        <v>462</v>
      </c>
      <c r="M67" s="258"/>
      <c r="N67" s="258"/>
      <c r="O67" s="258"/>
      <c r="P67" s="258"/>
      <c r="Q67" s="258"/>
      <c r="R67" s="587">
        <f>+Hoja1!E396</f>
        <v>7000</v>
      </c>
      <c r="S67" s="245">
        <f>+Hoja1!J396</f>
        <v>0</v>
      </c>
      <c r="T67" s="579">
        <f t="shared" si="3"/>
        <v>7000</v>
      </c>
    </row>
    <row r="68" spans="1:20" s="16" customFormat="1" ht="15" customHeight="1" thickBot="1">
      <c r="A68" s="817"/>
      <c r="B68" s="806"/>
      <c r="C68" s="750"/>
      <c r="D68" s="815"/>
      <c r="E68" s="355" t="s">
        <v>339</v>
      </c>
      <c r="F68" s="621"/>
      <c r="G68" s="630"/>
      <c r="H68" s="358"/>
      <c r="I68" s="627"/>
      <c r="J68" s="627"/>
      <c r="K68" s="627"/>
      <c r="L68" s="355" t="s">
        <v>340</v>
      </c>
      <c r="M68" s="627"/>
      <c r="N68" s="627"/>
      <c r="O68" s="627"/>
      <c r="P68" s="627"/>
      <c r="Q68" s="627"/>
      <c r="R68" s="585">
        <f>+Hoja1!E478</f>
        <v>88100</v>
      </c>
      <c r="S68" s="586">
        <f>+Hoja1!J478</f>
        <v>0</v>
      </c>
      <c r="T68" s="647">
        <f t="shared" si="3"/>
        <v>88100</v>
      </c>
    </row>
    <row r="69" spans="1:20" s="16" customFormat="1" ht="15" customHeight="1">
      <c r="A69" s="818"/>
      <c r="B69" s="782" t="s">
        <v>1150</v>
      </c>
      <c r="C69" s="751" t="s">
        <v>1155</v>
      </c>
      <c r="D69" s="860" t="s">
        <v>679</v>
      </c>
      <c r="E69" s="415" t="s">
        <v>504</v>
      </c>
      <c r="F69" s="416"/>
      <c r="G69" s="417"/>
      <c r="H69" s="418"/>
      <c r="I69" s="625"/>
      <c r="J69" s="625"/>
      <c r="K69" s="625"/>
      <c r="L69" s="644" t="s">
        <v>507</v>
      </c>
      <c r="M69" s="625"/>
      <c r="N69" s="625"/>
      <c r="O69" s="625"/>
      <c r="P69" s="625"/>
      <c r="Q69" s="625"/>
      <c r="R69" s="595">
        <f>+Hoja1!E351</f>
        <v>6000</v>
      </c>
      <c r="S69" s="645">
        <f>+Hoja1!J351</f>
        <v>0</v>
      </c>
      <c r="T69" s="646">
        <f t="shared" ref="T69:T74" si="4">+R69-S69</f>
        <v>6000</v>
      </c>
    </row>
    <row r="70" spans="1:20" s="16" customFormat="1" ht="15" customHeight="1">
      <c r="A70" s="818"/>
      <c r="B70" s="782"/>
      <c r="C70" s="752"/>
      <c r="D70" s="861"/>
      <c r="E70" s="353" t="s">
        <v>752</v>
      </c>
      <c r="F70" s="307"/>
      <c r="G70" s="306"/>
      <c r="H70" s="305"/>
      <c r="I70" s="308"/>
      <c r="J70" s="308"/>
      <c r="K70" s="308"/>
      <c r="L70" s="354" t="s">
        <v>90</v>
      </c>
      <c r="M70" s="308"/>
      <c r="N70" s="308"/>
      <c r="O70" s="308"/>
      <c r="P70" s="308"/>
      <c r="Q70" s="308"/>
      <c r="R70" s="587">
        <f>+Hoja1!E352</f>
        <v>500</v>
      </c>
      <c r="S70" s="245">
        <f>+Hoja1!J352</f>
        <v>0</v>
      </c>
      <c r="T70" s="579">
        <f t="shared" si="4"/>
        <v>500</v>
      </c>
    </row>
    <row r="71" spans="1:20" s="16" customFormat="1" ht="15" customHeight="1">
      <c r="A71" s="818"/>
      <c r="B71" s="782"/>
      <c r="C71" s="752"/>
      <c r="D71" s="861"/>
      <c r="E71" s="353" t="s">
        <v>505</v>
      </c>
      <c r="F71" s="307"/>
      <c r="G71" s="306"/>
      <c r="H71" s="305"/>
      <c r="I71" s="308"/>
      <c r="J71" s="308"/>
      <c r="K71" s="308"/>
      <c r="L71" s="354" t="s">
        <v>153</v>
      </c>
      <c r="M71" s="308"/>
      <c r="N71" s="308"/>
      <c r="O71" s="308"/>
      <c r="P71" s="308"/>
      <c r="Q71" s="308"/>
      <c r="R71" s="587">
        <f>+Hoja1!E353</f>
        <v>26000</v>
      </c>
      <c r="S71" s="245">
        <f>+Hoja1!J353</f>
        <v>23203.96</v>
      </c>
      <c r="T71" s="579">
        <f t="shared" si="4"/>
        <v>2796.0400000000009</v>
      </c>
    </row>
    <row r="72" spans="1:20" s="16" customFormat="1" ht="15" customHeight="1">
      <c r="A72" s="818"/>
      <c r="B72" s="782"/>
      <c r="C72" s="752"/>
      <c r="D72" s="861"/>
      <c r="E72" s="353" t="s">
        <v>506</v>
      </c>
      <c r="F72" s="307"/>
      <c r="G72" s="306"/>
      <c r="H72" s="305"/>
      <c r="I72" s="308"/>
      <c r="J72" s="308"/>
      <c r="K72" s="308"/>
      <c r="L72" s="354" t="s">
        <v>154</v>
      </c>
      <c r="M72" s="308"/>
      <c r="N72" s="308"/>
      <c r="O72" s="308"/>
      <c r="P72" s="308"/>
      <c r="Q72" s="308"/>
      <c r="R72" s="587">
        <f>+Hoja1!E354</f>
        <v>2000</v>
      </c>
      <c r="S72" s="245">
        <f>+Hoja1!J354</f>
        <v>0</v>
      </c>
      <c r="T72" s="579">
        <f t="shared" si="4"/>
        <v>2000</v>
      </c>
    </row>
    <row r="73" spans="1:20" s="16" customFormat="1" ht="15" customHeight="1">
      <c r="A73" s="818"/>
      <c r="B73" s="782"/>
      <c r="C73" s="752"/>
      <c r="D73" s="862"/>
      <c r="E73" s="353" t="s">
        <v>501</v>
      </c>
      <c r="F73" s="373"/>
      <c r="G73" s="379"/>
      <c r="H73" s="311"/>
      <c r="I73" s="312"/>
      <c r="J73" s="312"/>
      <c r="K73" s="312"/>
      <c r="L73" s="354" t="s">
        <v>502</v>
      </c>
      <c r="M73" s="312"/>
      <c r="N73" s="312"/>
      <c r="O73" s="312"/>
      <c r="P73" s="312"/>
      <c r="Q73" s="312"/>
      <c r="R73" s="588">
        <f>+Hoja1!E355</f>
        <v>8000</v>
      </c>
      <c r="S73" s="589">
        <f>+Hoja1!J355</f>
        <v>0</v>
      </c>
      <c r="T73" s="579">
        <f t="shared" si="4"/>
        <v>8000</v>
      </c>
    </row>
    <row r="74" spans="1:20" s="16" customFormat="1" ht="15" customHeight="1" thickBot="1">
      <c r="A74" s="818"/>
      <c r="B74" s="832"/>
      <c r="C74" s="753"/>
      <c r="D74" s="863"/>
      <c r="E74" s="355" t="s">
        <v>503</v>
      </c>
      <c r="F74" s="356"/>
      <c r="G74" s="357"/>
      <c r="H74" s="358"/>
      <c r="I74" s="359"/>
      <c r="J74" s="359"/>
      <c r="K74" s="359"/>
      <c r="L74" s="360" t="s">
        <v>155</v>
      </c>
      <c r="M74" s="359"/>
      <c r="N74" s="359"/>
      <c r="O74" s="359"/>
      <c r="P74" s="359"/>
      <c r="Q74" s="359"/>
      <c r="R74" s="585">
        <f>+Hoja1!E356</f>
        <v>500</v>
      </c>
      <c r="S74" s="586">
        <f>+Hoja1!J356</f>
        <v>0</v>
      </c>
      <c r="T74" s="579">
        <f t="shared" si="4"/>
        <v>500</v>
      </c>
    </row>
    <row r="75" spans="1:20" s="16" customFormat="1" ht="15.75" customHeight="1" thickBot="1">
      <c r="A75" s="818"/>
      <c r="B75" s="759" t="s">
        <v>516</v>
      </c>
      <c r="C75" s="760"/>
      <c r="D75" s="760"/>
      <c r="E75" s="760"/>
      <c r="F75" s="760"/>
      <c r="G75" s="760"/>
      <c r="H75" s="760"/>
      <c r="I75" s="760"/>
      <c r="J75" s="760"/>
      <c r="K75" s="760"/>
      <c r="L75" s="760"/>
      <c r="M75" s="300"/>
      <c r="N75" s="300"/>
      <c r="O75" s="300"/>
      <c r="P75" s="300"/>
      <c r="Q75" s="300"/>
      <c r="R75" s="580">
        <f>SUM(R51:R74)</f>
        <v>395159.6</v>
      </c>
      <c r="S75" s="580">
        <f t="shared" ref="S75" si="5">SUM(S51:S74)</f>
        <v>124835.76000000001</v>
      </c>
      <c r="T75" s="580">
        <f>SUM(T51:T74)</f>
        <v>270323.83999999997</v>
      </c>
    </row>
    <row r="76" spans="1:20" s="16" customFormat="1" ht="71.25" hidden="1" customHeight="1">
      <c r="A76" s="867" t="s">
        <v>285</v>
      </c>
      <c r="B76" s="365" t="s">
        <v>286</v>
      </c>
      <c r="C76" s="681" t="s">
        <v>290</v>
      </c>
      <c r="D76" s="366" t="s">
        <v>526</v>
      </c>
      <c r="E76" s="372"/>
      <c r="F76" s="372"/>
      <c r="G76" s="378"/>
      <c r="H76" s="376"/>
      <c r="I76" s="303"/>
      <c r="J76" s="303"/>
      <c r="K76" s="303"/>
      <c r="L76" s="367"/>
      <c r="M76" s="303"/>
      <c r="N76" s="303"/>
      <c r="O76" s="303"/>
      <c r="P76" s="303"/>
      <c r="Q76" s="303"/>
      <c r="R76" s="361">
        <v>0</v>
      </c>
      <c r="S76" s="581"/>
      <c r="T76" s="578"/>
    </row>
    <row r="77" spans="1:20" s="16" customFormat="1" ht="15" customHeight="1">
      <c r="A77" s="774"/>
      <c r="B77" s="761" t="s">
        <v>1134</v>
      </c>
      <c r="C77" s="754" t="s">
        <v>1156</v>
      </c>
      <c r="D77" s="757" t="s">
        <v>526</v>
      </c>
      <c r="E77" s="353" t="s">
        <v>421</v>
      </c>
      <c r="F77" s="374"/>
      <c r="G77" s="306"/>
      <c r="H77" s="377"/>
      <c r="I77" s="308"/>
      <c r="J77" s="308"/>
      <c r="K77" s="308"/>
      <c r="L77" s="353" t="s">
        <v>422</v>
      </c>
      <c r="M77" s="308"/>
      <c r="N77" s="308"/>
      <c r="O77" s="308"/>
      <c r="P77" s="308"/>
      <c r="Q77" s="308"/>
      <c r="R77" s="587">
        <f>+Hoja1!E421</f>
        <v>21000</v>
      </c>
      <c r="S77" s="245">
        <f>+Hoja1!J421</f>
        <v>0</v>
      </c>
      <c r="T77" s="579">
        <f>+R77-S77</f>
        <v>21000</v>
      </c>
    </row>
    <row r="78" spans="1:20" s="16" customFormat="1" ht="15" customHeight="1">
      <c r="A78" s="774"/>
      <c r="B78" s="762"/>
      <c r="C78" s="755"/>
      <c r="D78" s="868"/>
      <c r="E78" s="353" t="s">
        <v>382</v>
      </c>
      <c r="F78" s="374"/>
      <c r="G78" s="306"/>
      <c r="H78" s="377"/>
      <c r="I78" s="308"/>
      <c r="J78" s="308"/>
      <c r="K78" s="308"/>
      <c r="L78" s="353" t="s">
        <v>118</v>
      </c>
      <c r="M78" s="308"/>
      <c r="N78" s="308"/>
      <c r="O78" s="308"/>
      <c r="P78" s="308"/>
      <c r="Q78" s="308"/>
      <c r="R78" s="587">
        <f>+Hoja1!E449</f>
        <v>921.44</v>
      </c>
      <c r="S78" s="245">
        <f>+Hoja1!J449</f>
        <v>0</v>
      </c>
      <c r="T78" s="579">
        <f>+R78-S78</f>
        <v>921.44</v>
      </c>
    </row>
    <row r="79" spans="1:20" s="16" customFormat="1" ht="15" customHeight="1">
      <c r="A79" s="774"/>
      <c r="B79" s="762"/>
      <c r="C79" s="755"/>
      <c r="D79" s="868"/>
      <c r="E79" s="353" t="s">
        <v>328</v>
      </c>
      <c r="F79" s="374"/>
      <c r="G79" s="306"/>
      <c r="H79" s="377"/>
      <c r="I79" s="308"/>
      <c r="J79" s="308"/>
      <c r="K79" s="308"/>
      <c r="L79" s="353" t="s">
        <v>329</v>
      </c>
      <c r="M79" s="308"/>
      <c r="N79" s="308"/>
      <c r="O79" s="308"/>
      <c r="P79" s="308"/>
      <c r="Q79" s="308"/>
      <c r="R79" s="587">
        <f>+Hoja1!E485</f>
        <v>15000</v>
      </c>
      <c r="S79" s="245">
        <f>+Hoja1!J485</f>
        <v>0</v>
      </c>
      <c r="T79" s="579">
        <f t="shared" ref="T79:T83" si="6">+R79-S79</f>
        <v>15000</v>
      </c>
    </row>
    <row r="80" spans="1:20" s="16" customFormat="1" ht="15" customHeight="1">
      <c r="A80" s="774"/>
      <c r="B80" s="762"/>
      <c r="C80" s="755"/>
      <c r="D80" s="868"/>
      <c r="E80" s="218" t="s">
        <v>1095</v>
      </c>
      <c r="F80" s="374"/>
      <c r="G80" s="306"/>
      <c r="H80" s="377"/>
      <c r="I80" s="308"/>
      <c r="J80" s="308"/>
      <c r="K80" s="308"/>
      <c r="L80" s="218" t="s">
        <v>1094</v>
      </c>
      <c r="M80" s="308"/>
      <c r="N80" s="308"/>
      <c r="O80" s="308"/>
      <c r="P80" s="308"/>
      <c r="Q80" s="308"/>
      <c r="R80" s="587">
        <f>+Hoja1!E444</f>
        <v>0</v>
      </c>
      <c r="S80" s="245">
        <f>+Hoja1!J444</f>
        <v>0</v>
      </c>
      <c r="T80" s="579">
        <f t="shared" si="6"/>
        <v>0</v>
      </c>
    </row>
    <row r="81" spans="1:20" s="16" customFormat="1" ht="15" customHeight="1">
      <c r="A81" s="774"/>
      <c r="B81" s="762"/>
      <c r="C81" s="755"/>
      <c r="D81" s="868"/>
      <c r="E81" s="218" t="s">
        <v>1093</v>
      </c>
      <c r="F81" s="374"/>
      <c r="G81" s="306"/>
      <c r="H81" s="377"/>
      <c r="I81" s="308"/>
      <c r="J81" s="308"/>
      <c r="K81" s="308"/>
      <c r="L81" s="218" t="s">
        <v>1092</v>
      </c>
      <c r="M81" s="308"/>
      <c r="N81" s="308"/>
      <c r="O81" s="308"/>
      <c r="P81" s="308"/>
      <c r="Q81" s="308"/>
      <c r="R81" s="587">
        <f>+Hoja1!E439</f>
        <v>0</v>
      </c>
      <c r="S81" s="245">
        <f>+Hoja1!J439</f>
        <v>0</v>
      </c>
      <c r="T81" s="579">
        <f t="shared" si="6"/>
        <v>0</v>
      </c>
    </row>
    <row r="82" spans="1:20" s="16" customFormat="1" ht="15" customHeight="1">
      <c r="A82" s="774"/>
      <c r="B82" s="762"/>
      <c r="C82" s="755"/>
      <c r="D82" s="868"/>
      <c r="E82" s="218" t="s">
        <v>1099</v>
      </c>
      <c r="F82" s="374"/>
      <c r="G82" s="306"/>
      <c r="H82" s="377"/>
      <c r="I82" s="308"/>
      <c r="J82" s="308"/>
      <c r="K82" s="308"/>
      <c r="L82" s="218" t="s">
        <v>1098</v>
      </c>
      <c r="M82" s="308"/>
      <c r="N82" s="308"/>
      <c r="O82" s="308"/>
      <c r="P82" s="308"/>
      <c r="Q82" s="308"/>
      <c r="R82" s="587">
        <f>+Hoja1!E461</f>
        <v>30000</v>
      </c>
      <c r="S82" s="245">
        <f>+Hoja1!J461</f>
        <v>0</v>
      </c>
      <c r="T82" s="579">
        <f t="shared" si="6"/>
        <v>30000</v>
      </c>
    </row>
    <row r="83" spans="1:20" s="16" customFormat="1" ht="32.25" customHeight="1">
      <c r="A83" s="774"/>
      <c r="B83" s="762"/>
      <c r="C83" s="755"/>
      <c r="D83" s="868"/>
      <c r="E83" s="353" t="s">
        <v>423</v>
      </c>
      <c r="F83" s="374"/>
      <c r="G83" s="306"/>
      <c r="H83" s="377"/>
      <c r="I83" s="308"/>
      <c r="J83" s="308"/>
      <c r="K83" s="308"/>
      <c r="L83" s="368"/>
      <c r="M83" s="308"/>
      <c r="N83" s="308"/>
      <c r="O83" s="308"/>
      <c r="P83" s="308"/>
      <c r="Q83" s="308"/>
      <c r="R83" s="391">
        <f>+Hoja1!E420</f>
        <v>43000</v>
      </c>
      <c r="S83" s="245">
        <f>+Hoja1!J420</f>
        <v>0</v>
      </c>
      <c r="T83" s="579">
        <f t="shared" si="6"/>
        <v>43000</v>
      </c>
    </row>
    <row r="84" spans="1:20" s="16" customFormat="1" ht="31.5" customHeight="1">
      <c r="A84" s="774"/>
      <c r="B84" s="763"/>
      <c r="C84" s="756"/>
      <c r="D84" s="758"/>
      <c r="E84" s="353" t="s">
        <v>417</v>
      </c>
      <c r="F84" s="374"/>
      <c r="G84" s="306"/>
      <c r="H84" s="377"/>
      <c r="I84" s="308"/>
      <c r="J84" s="308"/>
      <c r="K84" s="308"/>
      <c r="L84" s="353" t="s">
        <v>418</v>
      </c>
      <c r="M84" s="308"/>
      <c r="N84" s="308"/>
      <c r="O84" s="308"/>
      <c r="P84" s="308"/>
      <c r="Q84" s="308"/>
      <c r="R84" s="587">
        <f>+Hoja1!E423</f>
        <v>0</v>
      </c>
      <c r="S84" s="245">
        <f>+Hoja1!J423</f>
        <v>0</v>
      </c>
      <c r="T84" s="579">
        <f t="shared" ref="T84:T120" si="7">+R84-S84</f>
        <v>0</v>
      </c>
    </row>
    <row r="85" spans="1:20" s="16" customFormat="1" ht="51" customHeight="1">
      <c r="A85" s="774"/>
      <c r="B85" s="797" t="s">
        <v>1135</v>
      </c>
      <c r="C85" s="757" t="s">
        <v>1156</v>
      </c>
      <c r="D85" s="823" t="s">
        <v>526</v>
      </c>
      <c r="E85" s="362" t="s">
        <v>430</v>
      </c>
      <c r="F85" s="374"/>
      <c r="G85" s="306"/>
      <c r="H85" s="377"/>
      <c r="I85" s="308"/>
      <c r="J85" s="308"/>
      <c r="K85" s="308"/>
      <c r="L85" s="362" t="s">
        <v>431</v>
      </c>
      <c r="M85" s="308"/>
      <c r="N85" s="308"/>
      <c r="O85" s="308"/>
      <c r="P85" s="308"/>
      <c r="Q85" s="308"/>
      <c r="R85" s="590">
        <f>+Hoja1!E416</f>
        <v>70000</v>
      </c>
      <c r="S85" s="245">
        <f>+Hoja1!J416</f>
        <v>0</v>
      </c>
      <c r="T85" s="579">
        <f t="shared" si="7"/>
        <v>70000</v>
      </c>
    </row>
    <row r="86" spans="1:20" s="16" customFormat="1" ht="15" customHeight="1">
      <c r="A86" s="774"/>
      <c r="B86" s="797"/>
      <c r="C86" s="758"/>
      <c r="D86" s="823"/>
      <c r="E86" s="353" t="s">
        <v>385</v>
      </c>
      <c r="F86" s="374"/>
      <c r="G86" s="306"/>
      <c r="H86" s="377"/>
      <c r="I86" s="308"/>
      <c r="J86" s="308"/>
      <c r="K86" s="308"/>
      <c r="L86" s="353" t="s">
        <v>114</v>
      </c>
      <c r="M86" s="308"/>
      <c r="N86" s="308"/>
      <c r="O86" s="308"/>
      <c r="P86" s="308"/>
      <c r="Q86" s="308"/>
      <c r="R86" s="587">
        <f>+Hoja1!E446</f>
        <v>240000</v>
      </c>
      <c r="S86" s="245">
        <f>+Hoja1!J446</f>
        <v>182937.38</v>
      </c>
      <c r="T86" s="579">
        <f t="shared" si="7"/>
        <v>57062.619999999995</v>
      </c>
    </row>
    <row r="87" spans="1:20" s="16" customFormat="1" ht="57" hidden="1" customHeight="1">
      <c r="A87" s="774"/>
      <c r="B87" s="383" t="s">
        <v>289</v>
      </c>
      <c r="C87" s="682"/>
      <c r="D87" s="384" t="s">
        <v>526</v>
      </c>
      <c r="E87" s="353"/>
      <c r="F87" s="374"/>
      <c r="G87" s="306"/>
      <c r="H87" s="377"/>
      <c r="I87" s="308"/>
      <c r="J87" s="308"/>
      <c r="K87" s="308"/>
      <c r="L87" s="353"/>
      <c r="M87" s="308"/>
      <c r="N87" s="308"/>
      <c r="O87" s="308"/>
      <c r="P87" s="308"/>
      <c r="Q87" s="308"/>
      <c r="R87" s="587"/>
      <c r="S87" s="245"/>
      <c r="T87" s="579">
        <f t="shared" si="7"/>
        <v>0</v>
      </c>
    </row>
    <row r="88" spans="1:20" s="16" customFormat="1" ht="15" customHeight="1">
      <c r="A88" s="774"/>
      <c r="B88" s="797" t="s">
        <v>667</v>
      </c>
      <c r="C88" s="757" t="s">
        <v>1157</v>
      </c>
      <c r="D88" s="824" t="s">
        <v>526</v>
      </c>
      <c r="E88" s="353" t="s">
        <v>434</v>
      </c>
      <c r="F88" s="374"/>
      <c r="G88" s="306"/>
      <c r="H88" s="377"/>
      <c r="I88" s="308"/>
      <c r="J88" s="308"/>
      <c r="K88" s="308"/>
      <c r="L88" s="353" t="s">
        <v>117</v>
      </c>
      <c r="M88" s="308"/>
      <c r="N88" s="308"/>
      <c r="O88" s="308"/>
      <c r="P88" s="308"/>
      <c r="Q88" s="308"/>
      <c r="R88" s="587">
        <f>+Hoja1!E413</f>
        <v>6195.84</v>
      </c>
      <c r="S88" s="245">
        <f>+Hoja1!J413</f>
        <v>5761.82</v>
      </c>
      <c r="T88" s="579">
        <f t="shared" si="7"/>
        <v>434.02000000000044</v>
      </c>
    </row>
    <row r="89" spans="1:20" s="16" customFormat="1" ht="15" customHeight="1">
      <c r="A89" s="774"/>
      <c r="B89" s="797"/>
      <c r="C89" s="868"/>
      <c r="D89" s="824"/>
      <c r="E89" s="353" t="s">
        <v>432</v>
      </c>
      <c r="F89" s="374"/>
      <c r="G89" s="306"/>
      <c r="H89" s="377"/>
      <c r="I89" s="308"/>
      <c r="J89" s="308"/>
      <c r="K89" s="308"/>
      <c r="L89" s="353" t="s">
        <v>130</v>
      </c>
      <c r="M89" s="308"/>
      <c r="N89" s="308"/>
      <c r="O89" s="308"/>
      <c r="P89" s="308"/>
      <c r="Q89" s="308"/>
      <c r="R89" s="587">
        <f>+Hoja1!E415</f>
        <v>0</v>
      </c>
      <c r="S89" s="245">
        <f>+Hoja1!J415</f>
        <v>0</v>
      </c>
      <c r="T89" s="579">
        <f t="shared" si="7"/>
        <v>0</v>
      </c>
    </row>
    <row r="90" spans="1:20" s="16" customFormat="1" ht="15" customHeight="1">
      <c r="A90" s="774"/>
      <c r="B90" s="797"/>
      <c r="C90" s="868"/>
      <c r="D90" s="824"/>
      <c r="E90" s="353" t="s">
        <v>428</v>
      </c>
      <c r="F90" s="374"/>
      <c r="G90" s="306"/>
      <c r="H90" s="377"/>
      <c r="I90" s="308"/>
      <c r="J90" s="308"/>
      <c r="K90" s="308"/>
      <c r="L90" s="353" t="s">
        <v>429</v>
      </c>
      <c r="M90" s="308"/>
      <c r="N90" s="308"/>
      <c r="O90" s="308"/>
      <c r="P90" s="308"/>
      <c r="Q90" s="308"/>
      <c r="R90" s="587">
        <f>+Hoja1!E417</f>
        <v>5000</v>
      </c>
      <c r="S90" s="245">
        <f>+Hoja1!J417</f>
        <v>0</v>
      </c>
      <c r="T90" s="579">
        <f t="shared" si="7"/>
        <v>5000</v>
      </c>
    </row>
    <row r="91" spans="1:20" s="16" customFormat="1" ht="15" customHeight="1">
      <c r="A91" s="774"/>
      <c r="B91" s="797"/>
      <c r="C91" s="868"/>
      <c r="D91" s="824"/>
      <c r="E91" s="353" t="s">
        <v>426</v>
      </c>
      <c r="F91" s="374"/>
      <c r="G91" s="306"/>
      <c r="H91" s="377"/>
      <c r="I91" s="308"/>
      <c r="J91" s="308"/>
      <c r="K91" s="308"/>
      <c r="L91" s="353" t="s">
        <v>427</v>
      </c>
      <c r="M91" s="308"/>
      <c r="N91" s="308"/>
      <c r="O91" s="308"/>
      <c r="P91" s="308"/>
      <c r="Q91" s="308"/>
      <c r="R91" s="587">
        <f>+Hoja1!E418</f>
        <v>8000</v>
      </c>
      <c r="S91" s="245">
        <f>+Hoja1!J418</f>
        <v>6096.47</v>
      </c>
      <c r="T91" s="579">
        <f t="shared" si="7"/>
        <v>1903.5299999999997</v>
      </c>
    </row>
    <row r="92" spans="1:20" s="16" customFormat="1" ht="15" customHeight="1">
      <c r="A92" s="774"/>
      <c r="B92" s="797"/>
      <c r="C92" s="868"/>
      <c r="D92" s="824"/>
      <c r="E92" s="353" t="s">
        <v>419</v>
      </c>
      <c r="F92" s="374"/>
      <c r="G92" s="306"/>
      <c r="H92" s="377"/>
      <c r="I92" s="308"/>
      <c r="J92" s="308"/>
      <c r="K92" s="308"/>
      <c r="L92" s="353" t="s">
        <v>420</v>
      </c>
      <c r="M92" s="308"/>
      <c r="N92" s="308"/>
      <c r="O92" s="308"/>
      <c r="P92" s="308"/>
      <c r="Q92" s="308"/>
      <c r="R92" s="587">
        <f>+Hoja1!E422</f>
        <v>0</v>
      </c>
      <c r="S92" s="245">
        <f>+Hoja1!J422</f>
        <v>0</v>
      </c>
      <c r="T92" s="579">
        <f t="shared" si="7"/>
        <v>0</v>
      </c>
    </row>
    <row r="93" spans="1:20" s="16" customFormat="1" ht="15" customHeight="1">
      <c r="A93" s="774"/>
      <c r="B93" s="797"/>
      <c r="C93" s="868"/>
      <c r="D93" s="824"/>
      <c r="E93" s="353" t="s">
        <v>392</v>
      </c>
      <c r="F93" s="374"/>
      <c r="G93" s="306"/>
      <c r="H93" s="377"/>
      <c r="I93" s="308"/>
      <c r="J93" s="308"/>
      <c r="K93" s="308"/>
      <c r="L93" s="353" t="s">
        <v>393</v>
      </c>
      <c r="M93" s="308"/>
      <c r="N93" s="308"/>
      <c r="O93" s="308"/>
      <c r="P93" s="308"/>
      <c r="Q93" s="308"/>
      <c r="R93" s="587">
        <f>+Hoja1!E437</f>
        <v>30000</v>
      </c>
      <c r="S93" s="245">
        <f>+Hoja1!J437</f>
        <v>0</v>
      </c>
      <c r="T93" s="579">
        <f t="shared" si="7"/>
        <v>30000</v>
      </c>
    </row>
    <row r="94" spans="1:20" s="16" customFormat="1" ht="15" customHeight="1">
      <c r="A94" s="774"/>
      <c r="B94" s="797"/>
      <c r="C94" s="868"/>
      <c r="D94" s="824"/>
      <c r="E94" s="353" t="s">
        <v>391</v>
      </c>
      <c r="F94" s="374"/>
      <c r="G94" s="306"/>
      <c r="H94" s="377"/>
      <c r="I94" s="308"/>
      <c r="J94" s="308"/>
      <c r="K94" s="308"/>
      <c r="L94" s="353" t="s">
        <v>128</v>
      </c>
      <c r="M94" s="308"/>
      <c r="N94" s="308"/>
      <c r="O94" s="308"/>
      <c r="P94" s="308"/>
      <c r="Q94" s="308"/>
      <c r="R94" s="587">
        <f>+Hoja1!E438</f>
        <v>520.78</v>
      </c>
      <c r="S94" s="245">
        <f>+Hoja1!J438</f>
        <v>0</v>
      </c>
      <c r="T94" s="579">
        <f t="shared" si="7"/>
        <v>520.78</v>
      </c>
    </row>
    <row r="95" spans="1:20" s="16" customFormat="1" ht="15" customHeight="1">
      <c r="A95" s="774"/>
      <c r="B95" s="797"/>
      <c r="C95" s="868"/>
      <c r="D95" s="824"/>
      <c r="E95" s="353" t="s">
        <v>390</v>
      </c>
      <c r="F95" s="374"/>
      <c r="G95" s="306"/>
      <c r="H95" s="377"/>
      <c r="I95" s="308"/>
      <c r="J95" s="308"/>
      <c r="K95" s="308"/>
      <c r="L95" s="353" t="s">
        <v>122</v>
      </c>
      <c r="M95" s="308"/>
      <c r="N95" s="308"/>
      <c r="O95" s="308"/>
      <c r="P95" s="308"/>
      <c r="Q95" s="308"/>
      <c r="R95" s="587">
        <f>+Hoja1!E440</f>
        <v>638.74</v>
      </c>
      <c r="S95" s="245">
        <f>+Hoja1!J440</f>
        <v>0</v>
      </c>
      <c r="T95" s="579">
        <f t="shared" si="7"/>
        <v>638.74</v>
      </c>
    </row>
    <row r="96" spans="1:20" s="16" customFormat="1" ht="15" customHeight="1">
      <c r="A96" s="774"/>
      <c r="B96" s="797"/>
      <c r="C96" s="868"/>
      <c r="D96" s="824"/>
      <c r="E96" s="353" t="s">
        <v>387</v>
      </c>
      <c r="F96" s="374"/>
      <c r="G96" s="306"/>
      <c r="H96" s="377"/>
      <c r="I96" s="308"/>
      <c r="J96" s="308"/>
      <c r="K96" s="308"/>
      <c r="L96" s="353" t="s">
        <v>131</v>
      </c>
      <c r="M96" s="308"/>
      <c r="N96" s="308"/>
      <c r="O96" s="308"/>
      <c r="P96" s="308"/>
      <c r="Q96" s="308"/>
      <c r="R96" s="587">
        <f>+Hoja1!E443</f>
        <v>14000</v>
      </c>
      <c r="S96" s="245">
        <f>+Hoja1!J443</f>
        <v>0</v>
      </c>
      <c r="T96" s="579">
        <f t="shared" si="7"/>
        <v>14000</v>
      </c>
    </row>
    <row r="97" spans="1:20" s="16" customFormat="1" ht="15" customHeight="1">
      <c r="A97" s="774"/>
      <c r="B97" s="797"/>
      <c r="C97" s="868"/>
      <c r="D97" s="824"/>
      <c r="E97" s="353" t="s">
        <v>384</v>
      </c>
      <c r="F97" s="374"/>
      <c r="G97" s="306"/>
      <c r="H97" s="377"/>
      <c r="I97" s="308"/>
      <c r="J97" s="308"/>
      <c r="K97" s="308"/>
      <c r="L97" s="353" t="s">
        <v>115</v>
      </c>
      <c r="M97" s="308"/>
      <c r="N97" s="308"/>
      <c r="O97" s="308"/>
      <c r="P97" s="308"/>
      <c r="Q97" s="308"/>
      <c r="R97" s="587">
        <f>+Hoja1!E447</f>
        <v>0</v>
      </c>
      <c r="S97" s="245">
        <f>+Hoja1!J447</f>
        <v>0</v>
      </c>
      <c r="T97" s="579">
        <f t="shared" si="7"/>
        <v>0</v>
      </c>
    </row>
    <row r="98" spans="1:20" s="16" customFormat="1" ht="15" customHeight="1">
      <c r="A98" s="774"/>
      <c r="B98" s="797"/>
      <c r="C98" s="868"/>
      <c r="D98" s="824"/>
      <c r="E98" s="353" t="s">
        <v>383</v>
      </c>
      <c r="F98" s="374"/>
      <c r="G98" s="306"/>
      <c r="H98" s="377"/>
      <c r="I98" s="308"/>
      <c r="J98" s="308"/>
      <c r="K98" s="308"/>
      <c r="L98" s="353" t="s">
        <v>116</v>
      </c>
      <c r="M98" s="308"/>
      <c r="N98" s="308"/>
      <c r="O98" s="308"/>
      <c r="P98" s="308"/>
      <c r="Q98" s="308"/>
      <c r="R98" s="587">
        <f>+Hoja1!E448</f>
        <v>0</v>
      </c>
      <c r="S98" s="245">
        <f>+Hoja1!J448</f>
        <v>0</v>
      </c>
      <c r="T98" s="579">
        <f t="shared" si="7"/>
        <v>0</v>
      </c>
    </row>
    <row r="99" spans="1:20" s="16" customFormat="1" ht="15" customHeight="1">
      <c r="A99" s="774"/>
      <c r="B99" s="797"/>
      <c r="C99" s="868"/>
      <c r="D99" s="824"/>
      <c r="E99" s="353" t="s">
        <v>381</v>
      </c>
      <c r="F99" s="374"/>
      <c r="G99" s="306"/>
      <c r="H99" s="377"/>
      <c r="I99" s="308"/>
      <c r="J99" s="308"/>
      <c r="K99" s="308"/>
      <c r="L99" s="353" t="s">
        <v>121</v>
      </c>
      <c r="M99" s="308"/>
      <c r="N99" s="308"/>
      <c r="O99" s="308"/>
      <c r="P99" s="308"/>
      <c r="Q99" s="308"/>
      <c r="R99" s="587">
        <f>+Hoja1!E450</f>
        <v>350</v>
      </c>
      <c r="S99" s="245">
        <f>+Hoja1!J450</f>
        <v>0</v>
      </c>
      <c r="T99" s="579">
        <f t="shared" si="7"/>
        <v>350</v>
      </c>
    </row>
    <row r="100" spans="1:20" s="16" customFormat="1" ht="15" customHeight="1">
      <c r="A100" s="774"/>
      <c r="B100" s="797"/>
      <c r="C100" s="868"/>
      <c r="D100" s="824"/>
      <c r="E100" s="353" t="s">
        <v>379</v>
      </c>
      <c r="F100" s="374"/>
      <c r="G100" s="306"/>
      <c r="H100" s="377"/>
      <c r="I100" s="308"/>
      <c r="J100" s="308"/>
      <c r="K100" s="308"/>
      <c r="L100" s="353" t="s">
        <v>380</v>
      </c>
      <c r="M100" s="308"/>
      <c r="N100" s="308"/>
      <c r="O100" s="308"/>
      <c r="P100" s="308"/>
      <c r="Q100" s="308"/>
      <c r="R100" s="587">
        <f>+Hoja1!E451</f>
        <v>7184.83</v>
      </c>
      <c r="S100" s="245">
        <f>+Hoja1!J451</f>
        <v>7184.83</v>
      </c>
      <c r="T100" s="579">
        <f t="shared" si="7"/>
        <v>0</v>
      </c>
    </row>
    <row r="101" spans="1:20" s="16" customFormat="1" ht="15" customHeight="1">
      <c r="A101" s="774"/>
      <c r="B101" s="797"/>
      <c r="C101" s="868"/>
      <c r="D101" s="824"/>
      <c r="E101" s="353" t="s">
        <v>377</v>
      </c>
      <c r="F101" s="374"/>
      <c r="G101" s="306"/>
      <c r="H101" s="377"/>
      <c r="I101" s="308"/>
      <c r="J101" s="308"/>
      <c r="K101" s="308"/>
      <c r="L101" s="353" t="s">
        <v>378</v>
      </c>
      <c r="M101" s="308"/>
      <c r="N101" s="308"/>
      <c r="O101" s="308"/>
      <c r="P101" s="308"/>
      <c r="Q101" s="308"/>
      <c r="R101" s="587">
        <f>+Hoja1!E452</f>
        <v>65000</v>
      </c>
      <c r="S101" s="245">
        <f>+Hoja1!J452</f>
        <v>0</v>
      </c>
      <c r="T101" s="579">
        <f t="shared" si="7"/>
        <v>65000</v>
      </c>
    </row>
    <row r="102" spans="1:20" s="16" customFormat="1" ht="15" customHeight="1">
      <c r="A102" s="774"/>
      <c r="B102" s="797"/>
      <c r="C102" s="868"/>
      <c r="D102" s="824"/>
      <c r="E102" s="353" t="s">
        <v>375</v>
      </c>
      <c r="F102" s="374"/>
      <c r="G102" s="306"/>
      <c r="H102" s="377"/>
      <c r="I102" s="308"/>
      <c r="J102" s="308"/>
      <c r="K102" s="308"/>
      <c r="L102" s="353" t="s">
        <v>376</v>
      </c>
      <c r="M102" s="308"/>
      <c r="N102" s="308"/>
      <c r="O102" s="308"/>
      <c r="P102" s="308"/>
      <c r="Q102" s="308"/>
      <c r="R102" s="587">
        <f>+Hoja1!E453</f>
        <v>16000</v>
      </c>
      <c r="S102" s="245">
        <f>+Hoja1!J453</f>
        <v>0</v>
      </c>
      <c r="T102" s="579">
        <f t="shared" si="7"/>
        <v>16000</v>
      </c>
    </row>
    <row r="103" spans="1:20" s="16" customFormat="1" ht="15" customHeight="1">
      <c r="A103" s="774"/>
      <c r="B103" s="797"/>
      <c r="C103" s="868"/>
      <c r="D103" s="824"/>
      <c r="E103" s="353" t="s">
        <v>373</v>
      </c>
      <c r="F103" s="374"/>
      <c r="G103" s="306"/>
      <c r="H103" s="377"/>
      <c r="I103" s="308"/>
      <c r="J103" s="308"/>
      <c r="K103" s="308"/>
      <c r="L103" s="353" t="s">
        <v>374</v>
      </c>
      <c r="M103" s="308"/>
      <c r="N103" s="308"/>
      <c r="O103" s="308"/>
      <c r="P103" s="308"/>
      <c r="Q103" s="308"/>
      <c r="R103" s="587">
        <f>+Hoja1!E454</f>
        <v>7179.16</v>
      </c>
      <c r="S103" s="245">
        <f>+Hoja1!J454</f>
        <v>7179.16</v>
      </c>
      <c r="T103" s="579">
        <f t="shared" si="7"/>
        <v>0</v>
      </c>
    </row>
    <row r="104" spans="1:20" s="16" customFormat="1" ht="15" customHeight="1">
      <c r="A104" s="774"/>
      <c r="B104" s="797"/>
      <c r="C104" s="868"/>
      <c r="D104" s="824"/>
      <c r="E104" s="353" t="s">
        <v>371</v>
      </c>
      <c r="F104" s="374"/>
      <c r="G104" s="306"/>
      <c r="H104" s="377"/>
      <c r="I104" s="308"/>
      <c r="J104" s="308"/>
      <c r="K104" s="308"/>
      <c r="L104" s="353" t="s">
        <v>372</v>
      </c>
      <c r="M104" s="308"/>
      <c r="N104" s="308"/>
      <c r="O104" s="308"/>
      <c r="P104" s="308"/>
      <c r="Q104" s="308"/>
      <c r="R104" s="587">
        <f>+Hoja1!E455</f>
        <v>0</v>
      </c>
      <c r="S104" s="245">
        <f>+Hoja1!J455</f>
        <v>0</v>
      </c>
      <c r="T104" s="579">
        <f t="shared" si="7"/>
        <v>0</v>
      </c>
    </row>
    <row r="105" spans="1:20" s="16" customFormat="1" ht="15.75" customHeight="1">
      <c r="A105" s="774"/>
      <c r="B105" s="797"/>
      <c r="C105" s="868"/>
      <c r="D105" s="824"/>
      <c r="E105" s="353" t="s">
        <v>369</v>
      </c>
      <c r="F105" s="374"/>
      <c r="G105" s="306"/>
      <c r="H105" s="377"/>
      <c r="I105" s="308"/>
      <c r="J105" s="308"/>
      <c r="K105" s="308"/>
      <c r="L105" s="353" t="s">
        <v>370</v>
      </c>
      <c r="M105" s="308"/>
      <c r="N105" s="308"/>
      <c r="O105" s="308"/>
      <c r="P105" s="308"/>
      <c r="Q105" s="308"/>
      <c r="R105" s="587">
        <f>+Hoja1!E456</f>
        <v>6810.91</v>
      </c>
      <c r="S105" s="245">
        <f>+Hoja1!J456</f>
        <v>6810.91</v>
      </c>
      <c r="T105" s="579">
        <f t="shared" si="7"/>
        <v>0</v>
      </c>
    </row>
    <row r="106" spans="1:20" s="16" customFormat="1" ht="15" customHeight="1">
      <c r="A106" s="774"/>
      <c r="B106" s="797"/>
      <c r="C106" s="868"/>
      <c r="D106" s="824"/>
      <c r="E106" s="353" t="s">
        <v>367</v>
      </c>
      <c r="F106" s="374"/>
      <c r="G106" s="306"/>
      <c r="H106" s="377"/>
      <c r="I106" s="308"/>
      <c r="J106" s="308"/>
      <c r="K106" s="308"/>
      <c r="L106" s="353" t="s">
        <v>368</v>
      </c>
      <c r="M106" s="308"/>
      <c r="N106" s="308"/>
      <c r="O106" s="308"/>
      <c r="P106" s="308"/>
      <c r="Q106" s="308"/>
      <c r="R106" s="587">
        <f>+Hoja1!E457</f>
        <v>8000</v>
      </c>
      <c r="S106" s="245">
        <f>+Hoja1!J457</f>
        <v>6251.89</v>
      </c>
      <c r="T106" s="579">
        <f t="shared" si="7"/>
        <v>1748.1099999999997</v>
      </c>
    </row>
    <row r="107" spans="1:20" s="16" customFormat="1" ht="15" customHeight="1">
      <c r="A107" s="774"/>
      <c r="B107" s="797"/>
      <c r="C107" s="868"/>
      <c r="D107" s="824"/>
      <c r="E107" s="353" t="s">
        <v>365</v>
      </c>
      <c r="F107" s="374"/>
      <c r="G107" s="306"/>
      <c r="H107" s="377"/>
      <c r="I107" s="308"/>
      <c r="J107" s="308"/>
      <c r="K107" s="308"/>
      <c r="L107" s="353" t="s">
        <v>366</v>
      </c>
      <c r="M107" s="308"/>
      <c r="N107" s="308"/>
      <c r="O107" s="308"/>
      <c r="P107" s="308"/>
      <c r="Q107" s="308"/>
      <c r="R107" s="587">
        <f>+Hoja1!E458</f>
        <v>71056.08</v>
      </c>
      <c r="S107" s="245">
        <f>+Hoja1!J458</f>
        <v>71056.08</v>
      </c>
      <c r="T107" s="579">
        <f t="shared" si="7"/>
        <v>0</v>
      </c>
    </row>
    <row r="108" spans="1:20" s="16" customFormat="1" ht="15" customHeight="1">
      <c r="A108" s="774"/>
      <c r="B108" s="797"/>
      <c r="C108" s="868"/>
      <c r="D108" s="824"/>
      <c r="E108" s="353" t="s">
        <v>363</v>
      </c>
      <c r="F108" s="374"/>
      <c r="G108" s="306"/>
      <c r="H108" s="377"/>
      <c r="I108" s="308"/>
      <c r="J108" s="308"/>
      <c r="K108" s="308"/>
      <c r="L108" s="353" t="s">
        <v>364</v>
      </c>
      <c r="M108" s="308"/>
      <c r="N108" s="308"/>
      <c r="O108" s="308"/>
      <c r="P108" s="308"/>
      <c r="Q108" s="308"/>
      <c r="R108" s="587">
        <f>+Hoja1!E459</f>
        <v>0</v>
      </c>
      <c r="S108" s="245">
        <f>+Hoja1!J459</f>
        <v>0</v>
      </c>
      <c r="T108" s="579">
        <f t="shared" si="7"/>
        <v>0</v>
      </c>
    </row>
    <row r="109" spans="1:20" s="16" customFormat="1" ht="15" customHeight="1">
      <c r="A109" s="774"/>
      <c r="B109" s="797"/>
      <c r="C109" s="868"/>
      <c r="D109" s="824"/>
      <c r="E109" s="218" t="s">
        <v>1097</v>
      </c>
      <c r="F109" s="374"/>
      <c r="G109" s="306"/>
      <c r="H109" s="377"/>
      <c r="I109" s="308"/>
      <c r="J109" s="308"/>
      <c r="K109" s="308"/>
      <c r="L109" s="218" t="s">
        <v>1096</v>
      </c>
      <c r="M109" s="308"/>
      <c r="N109" s="308"/>
      <c r="O109" s="308"/>
      <c r="P109" s="308"/>
      <c r="Q109" s="308"/>
      <c r="R109" s="587">
        <f>+Hoja1!E460</f>
        <v>8000</v>
      </c>
      <c r="S109" s="245">
        <f>+Hoja1!J460</f>
        <v>6415.74</v>
      </c>
      <c r="T109" s="579">
        <f t="shared" si="7"/>
        <v>1584.2600000000002</v>
      </c>
    </row>
    <row r="110" spans="1:20" s="16" customFormat="1" ht="15" customHeight="1">
      <c r="A110" s="774"/>
      <c r="B110" s="797"/>
      <c r="C110" s="868"/>
      <c r="D110" s="824"/>
      <c r="E110" s="353" t="s">
        <v>361</v>
      </c>
      <c r="F110" s="374"/>
      <c r="G110" s="306"/>
      <c r="H110" s="377"/>
      <c r="I110" s="308"/>
      <c r="J110" s="308"/>
      <c r="K110" s="308"/>
      <c r="L110" s="353" t="s">
        <v>132</v>
      </c>
      <c r="M110" s="308"/>
      <c r="N110" s="308"/>
      <c r="O110" s="308"/>
      <c r="P110" s="308"/>
      <c r="Q110" s="308"/>
      <c r="R110" s="587">
        <f>+Hoja1!E466</f>
        <v>0</v>
      </c>
      <c r="S110" s="245">
        <f>+Hoja1!J466</f>
        <v>0</v>
      </c>
      <c r="T110" s="579">
        <f t="shared" si="7"/>
        <v>0</v>
      </c>
    </row>
    <row r="111" spans="1:20" s="16" customFormat="1" ht="15" customHeight="1">
      <c r="A111" s="774"/>
      <c r="B111" s="797"/>
      <c r="C111" s="868"/>
      <c r="D111" s="824"/>
      <c r="E111" s="353" t="s">
        <v>357</v>
      </c>
      <c r="F111" s="374"/>
      <c r="G111" s="306"/>
      <c r="H111" s="377"/>
      <c r="I111" s="308"/>
      <c r="J111" s="308"/>
      <c r="K111" s="308"/>
      <c r="L111" s="353" t="s">
        <v>358</v>
      </c>
      <c r="M111" s="308"/>
      <c r="N111" s="308"/>
      <c r="O111" s="308"/>
      <c r="P111" s="308"/>
      <c r="Q111" s="308"/>
      <c r="R111" s="587">
        <f>+Hoja1!E468</f>
        <v>7019.31</v>
      </c>
      <c r="S111" s="245">
        <f>+Hoja1!J468</f>
        <v>7019.31</v>
      </c>
      <c r="T111" s="579">
        <f t="shared" si="7"/>
        <v>0</v>
      </c>
    </row>
    <row r="112" spans="1:20" s="16" customFormat="1" ht="15" customHeight="1">
      <c r="A112" s="774"/>
      <c r="B112" s="797"/>
      <c r="C112" s="868"/>
      <c r="D112" s="824"/>
      <c r="E112" s="353" t="s">
        <v>351</v>
      </c>
      <c r="F112" s="374"/>
      <c r="G112" s="306"/>
      <c r="H112" s="377"/>
      <c r="I112" s="308"/>
      <c r="J112" s="308"/>
      <c r="K112" s="308"/>
      <c r="L112" s="353" t="s">
        <v>120</v>
      </c>
      <c r="M112" s="308"/>
      <c r="N112" s="308"/>
      <c r="O112" s="308"/>
      <c r="P112" s="308"/>
      <c r="Q112" s="308"/>
      <c r="R112" s="587">
        <f>+Hoja1!E472</f>
        <v>5235</v>
      </c>
      <c r="S112" s="245">
        <f>+Hoja1!J472</f>
        <v>0</v>
      </c>
      <c r="T112" s="579">
        <f t="shared" si="7"/>
        <v>5235</v>
      </c>
    </row>
    <row r="113" spans="1:20" s="16" customFormat="1" ht="15" customHeight="1">
      <c r="A113" s="774"/>
      <c r="B113" s="797"/>
      <c r="C113" s="868"/>
      <c r="D113" s="824"/>
      <c r="E113" s="353" t="s">
        <v>343</v>
      </c>
      <c r="F113" s="374"/>
      <c r="G113" s="306"/>
      <c r="H113" s="377"/>
      <c r="I113" s="308"/>
      <c r="J113" s="308"/>
      <c r="K113" s="308"/>
      <c r="L113" s="353" t="s">
        <v>344</v>
      </c>
      <c r="M113" s="308"/>
      <c r="N113" s="308"/>
      <c r="O113" s="308"/>
      <c r="P113" s="308"/>
      <c r="Q113" s="308"/>
      <c r="R113" s="587">
        <f>+Hoja1!E476</f>
        <v>7111.55</v>
      </c>
      <c r="S113" s="245">
        <f>+Hoja1!J476</f>
        <v>7111.55</v>
      </c>
      <c r="T113" s="579">
        <f t="shared" si="7"/>
        <v>0</v>
      </c>
    </row>
    <row r="114" spans="1:20" s="16" customFormat="1" ht="15" customHeight="1">
      <c r="A114" s="774"/>
      <c r="B114" s="797"/>
      <c r="C114" s="868"/>
      <c r="D114" s="824"/>
      <c r="E114" s="353" t="s">
        <v>341</v>
      </c>
      <c r="F114" s="374"/>
      <c r="G114" s="306"/>
      <c r="H114" s="377"/>
      <c r="I114" s="308"/>
      <c r="J114" s="308"/>
      <c r="K114" s="308"/>
      <c r="L114" s="353" t="s">
        <v>342</v>
      </c>
      <c r="M114" s="308"/>
      <c r="N114" s="308"/>
      <c r="O114" s="308"/>
      <c r="P114" s="308"/>
      <c r="Q114" s="308"/>
      <c r="R114" s="587">
        <f>+Hoja1!E477</f>
        <v>7321.55</v>
      </c>
      <c r="S114" s="245">
        <f>+Hoja1!J477</f>
        <v>7321.55</v>
      </c>
      <c r="T114" s="579">
        <f t="shared" si="7"/>
        <v>0</v>
      </c>
    </row>
    <row r="115" spans="1:20" s="16" customFormat="1" ht="15" customHeight="1">
      <c r="A115" s="774"/>
      <c r="B115" s="797"/>
      <c r="C115" s="868"/>
      <c r="D115" s="824"/>
      <c r="E115" s="353" t="s">
        <v>337</v>
      </c>
      <c r="F115" s="374"/>
      <c r="G115" s="306"/>
      <c r="H115" s="377"/>
      <c r="I115" s="308"/>
      <c r="J115" s="308"/>
      <c r="K115" s="308"/>
      <c r="L115" s="353" t="s">
        <v>338</v>
      </c>
      <c r="M115" s="308"/>
      <c r="N115" s="308"/>
      <c r="O115" s="308"/>
      <c r="P115" s="308"/>
      <c r="Q115" s="308"/>
      <c r="R115" s="587">
        <f>+Hoja1!E479</f>
        <v>0</v>
      </c>
      <c r="S115" s="245">
        <f>+Hoja1!J479</f>
        <v>0</v>
      </c>
      <c r="T115" s="579">
        <f t="shared" si="7"/>
        <v>0</v>
      </c>
    </row>
    <row r="116" spans="1:20" s="16" customFormat="1" ht="15" customHeight="1">
      <c r="A116" s="774"/>
      <c r="B116" s="797"/>
      <c r="C116" s="868"/>
      <c r="D116" s="824"/>
      <c r="E116" s="353" t="s">
        <v>335</v>
      </c>
      <c r="F116" s="374"/>
      <c r="G116" s="306"/>
      <c r="H116" s="377"/>
      <c r="I116" s="308"/>
      <c r="J116" s="308"/>
      <c r="K116" s="308"/>
      <c r="L116" s="353" t="s">
        <v>336</v>
      </c>
      <c r="M116" s="308"/>
      <c r="N116" s="308"/>
      <c r="O116" s="308"/>
      <c r="P116" s="308"/>
      <c r="Q116" s="308"/>
      <c r="R116" s="587">
        <f>+Hoja1!E480</f>
        <v>45000</v>
      </c>
      <c r="S116" s="245">
        <f>+Hoja1!J480</f>
        <v>0</v>
      </c>
      <c r="T116" s="579">
        <f t="shared" si="7"/>
        <v>45000</v>
      </c>
    </row>
    <row r="117" spans="1:20" s="16" customFormat="1" ht="15" customHeight="1">
      <c r="A117" s="774"/>
      <c r="B117" s="797"/>
      <c r="C117" s="868"/>
      <c r="D117" s="824"/>
      <c r="E117" s="353" t="s">
        <v>330</v>
      </c>
      <c r="F117" s="374"/>
      <c r="G117" s="306"/>
      <c r="H117" s="377"/>
      <c r="I117" s="308"/>
      <c r="J117" s="308"/>
      <c r="K117" s="308"/>
      <c r="L117" s="353" t="s">
        <v>331</v>
      </c>
      <c r="M117" s="308"/>
      <c r="N117" s="308"/>
      <c r="O117" s="308"/>
      <c r="P117" s="308"/>
      <c r="Q117" s="308"/>
      <c r="R117" s="587">
        <f>+Hoja1!E483</f>
        <v>8000</v>
      </c>
      <c r="S117" s="245">
        <f>+Hoja1!J483</f>
        <v>0</v>
      </c>
      <c r="T117" s="579">
        <f t="shared" si="7"/>
        <v>8000</v>
      </c>
    </row>
    <row r="118" spans="1:20" s="16" customFormat="1" ht="15" customHeight="1">
      <c r="A118" s="774"/>
      <c r="B118" s="797"/>
      <c r="C118" s="868"/>
      <c r="D118" s="824"/>
      <c r="E118" s="353" t="s">
        <v>325</v>
      </c>
      <c r="F118" s="374"/>
      <c r="G118" s="306"/>
      <c r="H118" s="377"/>
      <c r="I118" s="308"/>
      <c r="J118" s="308"/>
      <c r="K118" s="308"/>
      <c r="L118" s="353" t="s">
        <v>119</v>
      </c>
      <c r="M118" s="308"/>
      <c r="N118" s="308"/>
      <c r="O118" s="308"/>
      <c r="P118" s="308"/>
      <c r="Q118" s="308"/>
      <c r="R118" s="587">
        <f>+Hoja1!E488</f>
        <v>6000</v>
      </c>
      <c r="S118" s="245">
        <f>+Hoja1!J488</f>
        <v>5110.38</v>
      </c>
      <c r="T118" s="579">
        <f t="shared" si="7"/>
        <v>889.61999999999989</v>
      </c>
    </row>
    <row r="119" spans="1:20" s="16" customFormat="1" ht="15" customHeight="1">
      <c r="A119" s="774"/>
      <c r="B119" s="797"/>
      <c r="C119" s="868"/>
      <c r="D119" s="824"/>
      <c r="E119" s="353" t="s">
        <v>326</v>
      </c>
      <c r="F119" s="374"/>
      <c r="G119" s="306"/>
      <c r="H119" s="377"/>
      <c r="I119" s="308"/>
      <c r="J119" s="308"/>
      <c r="K119" s="308"/>
      <c r="L119" s="353" t="s">
        <v>133</v>
      </c>
      <c r="M119" s="308"/>
      <c r="N119" s="308"/>
      <c r="O119" s="308"/>
      <c r="P119" s="308"/>
      <c r="Q119" s="308"/>
      <c r="R119" s="587">
        <f>+Hoja1!E487</f>
        <v>284520.64</v>
      </c>
      <c r="S119" s="245">
        <f>+Hoja1!J487</f>
        <v>256532.39</v>
      </c>
      <c r="T119" s="579">
        <f t="shared" si="7"/>
        <v>27988.25</v>
      </c>
    </row>
    <row r="120" spans="1:20" s="16" customFormat="1" ht="15" customHeight="1" thickBot="1">
      <c r="A120" s="774"/>
      <c r="B120" s="798"/>
      <c r="C120" s="869"/>
      <c r="D120" s="825"/>
      <c r="E120" s="355" t="s">
        <v>513</v>
      </c>
      <c r="F120" s="259"/>
      <c r="G120" s="259"/>
      <c r="H120" s="259"/>
      <c r="I120" s="259"/>
      <c r="J120" s="259"/>
      <c r="K120" s="259"/>
      <c r="L120" s="355" t="s">
        <v>156</v>
      </c>
      <c r="M120" s="259"/>
      <c r="N120" s="259"/>
      <c r="O120" s="259"/>
      <c r="P120" s="259"/>
      <c r="Q120" s="259"/>
      <c r="R120" s="585">
        <f>+Hoja1!E495</f>
        <v>98600</v>
      </c>
      <c r="S120" s="586">
        <f>+Hoja1!J495</f>
        <v>0</v>
      </c>
      <c r="T120" s="579">
        <f t="shared" si="7"/>
        <v>98600</v>
      </c>
    </row>
    <row r="121" spans="1:20" s="16" customFormat="1" ht="15.75" thickBot="1">
      <c r="A121" s="776"/>
      <c r="B121" s="847" t="s">
        <v>517</v>
      </c>
      <c r="C121" s="848"/>
      <c r="D121" s="848"/>
      <c r="E121" s="848"/>
      <c r="F121" s="848"/>
      <c r="G121" s="848"/>
      <c r="H121" s="848"/>
      <c r="I121" s="848"/>
      <c r="J121" s="848"/>
      <c r="K121" s="848"/>
      <c r="L121" s="849"/>
      <c r="M121" s="410"/>
      <c r="N121" s="410"/>
      <c r="O121" s="410"/>
      <c r="P121" s="410"/>
      <c r="Q121" s="410"/>
      <c r="R121" s="426">
        <f>SUM(R76:R120)</f>
        <v>1142665.8300000003</v>
      </c>
      <c r="S121" s="426">
        <f>SUM(S76:S120)</f>
        <v>582789.46</v>
      </c>
      <c r="T121" s="557">
        <f>SUM(T76:T120)</f>
        <v>559876.37</v>
      </c>
    </row>
    <row r="122" spans="1:20" s="14" customFormat="1" ht="25.5" hidden="1">
      <c r="A122" s="767" t="s">
        <v>291</v>
      </c>
      <c r="B122" s="348" t="s">
        <v>292</v>
      </c>
      <c r="C122" s="211" t="s">
        <v>297</v>
      </c>
      <c r="D122" s="211"/>
      <c r="E122" s="341"/>
      <c r="F122" s="342"/>
      <c r="G122" s="211"/>
      <c r="H122" s="349"/>
      <c r="I122" s="343"/>
      <c r="J122" s="343"/>
      <c r="K122" s="343"/>
      <c r="L122" s="344"/>
      <c r="M122" s="345"/>
      <c r="N122" s="345"/>
      <c r="O122" s="345"/>
      <c r="P122" s="345"/>
      <c r="Q122" s="345"/>
      <c r="R122" s="397"/>
      <c r="S122" s="398"/>
      <c r="T122" s="399"/>
    </row>
    <row r="123" spans="1:20" s="14" customFormat="1" ht="51" hidden="1">
      <c r="A123" s="767"/>
      <c r="B123" s="56" t="s">
        <v>293</v>
      </c>
      <c r="C123" s="52" t="s">
        <v>297</v>
      </c>
      <c r="D123" s="52"/>
      <c r="E123" s="40"/>
      <c r="F123" s="51"/>
      <c r="G123" s="52"/>
      <c r="H123" s="53"/>
      <c r="I123" s="18"/>
      <c r="J123" s="18"/>
      <c r="K123" s="18"/>
      <c r="L123" s="40"/>
      <c r="M123" s="20"/>
      <c r="N123" s="20"/>
      <c r="O123" s="20"/>
      <c r="P123" s="20"/>
      <c r="Q123" s="20"/>
      <c r="R123" s="400"/>
      <c r="S123" s="398"/>
      <c r="T123" s="399"/>
    </row>
    <row r="124" spans="1:20" s="14" customFormat="1" ht="38.25" hidden="1">
      <c r="A124" s="767"/>
      <c r="B124" s="54" t="s">
        <v>294</v>
      </c>
      <c r="C124" s="52" t="s">
        <v>298</v>
      </c>
      <c r="D124" s="52"/>
      <c r="E124" s="157"/>
      <c r="F124" s="51"/>
      <c r="G124" s="52"/>
      <c r="H124" s="53"/>
      <c r="I124" s="18"/>
      <c r="J124" s="18"/>
      <c r="K124" s="18"/>
      <c r="L124" s="55"/>
      <c r="M124" s="20"/>
      <c r="N124" s="20"/>
      <c r="O124" s="20"/>
      <c r="P124" s="20"/>
      <c r="Q124" s="20"/>
      <c r="R124" s="400"/>
      <c r="S124" s="398"/>
      <c r="T124" s="399"/>
    </row>
    <row r="125" spans="1:20" s="14" customFormat="1" ht="57" hidden="1" customHeight="1">
      <c r="A125" s="767"/>
      <c r="B125" s="558" t="s">
        <v>295</v>
      </c>
      <c r="C125" s="559" t="s">
        <v>297</v>
      </c>
      <c r="D125" s="254" t="s">
        <v>526</v>
      </c>
      <c r="E125" s="373"/>
      <c r="F125" s="373"/>
      <c r="G125" s="379"/>
      <c r="H125" s="311"/>
      <c r="I125" s="312"/>
      <c r="J125" s="312"/>
      <c r="K125" s="312"/>
      <c r="L125" s="317"/>
      <c r="M125" s="312"/>
      <c r="N125" s="312"/>
      <c r="O125" s="312"/>
      <c r="P125" s="312"/>
      <c r="Q125" s="312"/>
      <c r="R125" s="401"/>
      <c r="S125" s="402"/>
      <c r="T125" s="403"/>
    </row>
    <row r="126" spans="1:20" s="16" customFormat="1" ht="40.5" hidden="1" customHeight="1" thickBot="1">
      <c r="A126" s="768"/>
      <c r="B126" s="560" t="s">
        <v>296</v>
      </c>
      <c r="C126" s="237"/>
      <c r="D126" s="561" t="s">
        <v>526</v>
      </c>
      <c r="E126" s="562" t="s">
        <v>345</v>
      </c>
      <c r="F126" s="563"/>
      <c r="G126" s="544"/>
      <c r="H126" s="545"/>
      <c r="I126" s="546"/>
      <c r="J126" s="546"/>
      <c r="K126" s="546"/>
      <c r="L126" s="562" t="s">
        <v>346</v>
      </c>
      <c r="M126" s="546"/>
      <c r="N126" s="546"/>
      <c r="O126" s="546"/>
      <c r="P126" s="546"/>
      <c r="Q126" s="546"/>
      <c r="R126" s="591">
        <f>+Hoja1!E475</f>
        <v>0</v>
      </c>
      <c r="S126" s="592">
        <f>+Hoja1!J475</f>
        <v>0</v>
      </c>
      <c r="T126" s="564">
        <f t="shared" ref="T126:T130" si="8">+R126-S126</f>
        <v>0</v>
      </c>
    </row>
    <row r="127" spans="1:20" s="16" customFormat="1" ht="14.25">
      <c r="A127" s="768"/>
      <c r="B127" s="829" t="s">
        <v>347</v>
      </c>
      <c r="C127" s="813" t="s">
        <v>1158</v>
      </c>
      <c r="D127" s="813" t="s">
        <v>526</v>
      </c>
      <c r="E127" s="413" t="s">
        <v>354</v>
      </c>
      <c r="F127" s="372"/>
      <c r="G127" s="378"/>
      <c r="H127" s="376"/>
      <c r="I127" s="303"/>
      <c r="J127" s="303"/>
      <c r="K127" s="303"/>
      <c r="L127" s="413" t="s">
        <v>355</v>
      </c>
      <c r="M127" s="303"/>
      <c r="N127" s="303"/>
      <c r="O127" s="303"/>
      <c r="P127" s="303"/>
      <c r="Q127" s="303"/>
      <c r="R127" s="593">
        <f>+Hoja1!E470</f>
        <v>6910.01</v>
      </c>
      <c r="S127" s="386">
        <f>+Hoja1!J470</f>
        <v>6910.01</v>
      </c>
      <c r="T127" s="390">
        <f t="shared" si="8"/>
        <v>0</v>
      </c>
    </row>
    <row r="128" spans="1:20" s="16" customFormat="1" ht="14.25">
      <c r="A128" s="768"/>
      <c r="B128" s="830"/>
      <c r="C128" s="814"/>
      <c r="D128" s="814"/>
      <c r="E128" s="362" t="s">
        <v>352</v>
      </c>
      <c r="F128" s="374"/>
      <c r="G128" s="306"/>
      <c r="H128" s="377"/>
      <c r="I128" s="308"/>
      <c r="J128" s="308"/>
      <c r="K128" s="308"/>
      <c r="L128" s="362" t="s">
        <v>353</v>
      </c>
      <c r="M128" s="308"/>
      <c r="N128" s="308"/>
      <c r="O128" s="308"/>
      <c r="P128" s="308"/>
      <c r="Q128" s="308"/>
      <c r="R128" s="590">
        <f>+Hoja1!E471</f>
        <v>7000</v>
      </c>
      <c r="S128" s="363">
        <f>+Hoja1!J471</f>
        <v>6249.77</v>
      </c>
      <c r="T128" s="369">
        <f t="shared" si="8"/>
        <v>750.22999999999956</v>
      </c>
    </row>
    <row r="129" spans="1:20" s="16" customFormat="1" ht="16.5" customHeight="1">
      <c r="A129" s="768"/>
      <c r="B129" s="830"/>
      <c r="C129" s="814"/>
      <c r="D129" s="814"/>
      <c r="E129" s="362" t="s">
        <v>349</v>
      </c>
      <c r="F129" s="374"/>
      <c r="G129" s="306"/>
      <c r="H129" s="377"/>
      <c r="I129" s="308"/>
      <c r="J129" s="308"/>
      <c r="K129" s="308"/>
      <c r="L129" s="362" t="s">
        <v>350</v>
      </c>
      <c r="M129" s="308"/>
      <c r="N129" s="308"/>
      <c r="O129" s="308"/>
      <c r="P129" s="308"/>
      <c r="Q129" s="308"/>
      <c r="R129" s="590">
        <f>+Hoja1!E473</f>
        <v>7000</v>
      </c>
      <c r="S129" s="363">
        <f>+Hoja1!J473</f>
        <v>6333.49</v>
      </c>
      <c r="T129" s="369">
        <f t="shared" si="8"/>
        <v>666.51000000000022</v>
      </c>
    </row>
    <row r="130" spans="1:20" s="16" customFormat="1" ht="16.5" customHeight="1" thickBot="1">
      <c r="A130" s="768"/>
      <c r="B130" s="831"/>
      <c r="C130" s="815"/>
      <c r="D130" s="815"/>
      <c r="E130" s="565" t="s">
        <v>348</v>
      </c>
      <c r="F130" s="356"/>
      <c r="G130" s="357"/>
      <c r="H130" s="358"/>
      <c r="I130" s="359"/>
      <c r="J130" s="359"/>
      <c r="K130" s="359"/>
      <c r="L130" s="565" t="s">
        <v>129</v>
      </c>
      <c r="M130" s="359"/>
      <c r="N130" s="359"/>
      <c r="O130" s="359"/>
      <c r="P130" s="359"/>
      <c r="Q130" s="359"/>
      <c r="R130" s="594">
        <f>+Hoja1!E474</f>
        <v>19180</v>
      </c>
      <c r="S130" s="364">
        <f>+Hoja1!J474</f>
        <v>0</v>
      </c>
      <c r="T130" s="566">
        <f t="shared" si="8"/>
        <v>19180</v>
      </c>
    </row>
    <row r="131" spans="1:20" s="16" customFormat="1" ht="16.5" customHeight="1" thickBot="1">
      <c r="A131" s="769"/>
      <c r="B131" s="819" t="s">
        <v>518</v>
      </c>
      <c r="C131" s="820"/>
      <c r="D131" s="820"/>
      <c r="E131" s="820"/>
      <c r="F131" s="820"/>
      <c r="G131" s="820"/>
      <c r="H131" s="820"/>
      <c r="I131" s="820"/>
      <c r="J131" s="820"/>
      <c r="K131" s="820"/>
      <c r="L131" s="821"/>
      <c r="M131" s="300"/>
      <c r="N131" s="300"/>
      <c r="O131" s="300"/>
      <c r="P131" s="300"/>
      <c r="Q131" s="300"/>
      <c r="R131" s="301">
        <f>SUM(R122:R130)</f>
        <v>40090.01</v>
      </c>
      <c r="S131" s="301">
        <f t="shared" ref="S131:T131" si="9">SUM(S122:S130)</f>
        <v>19493.27</v>
      </c>
      <c r="T131" s="567">
        <f t="shared" si="9"/>
        <v>20596.739999999998</v>
      </c>
    </row>
    <row r="132" spans="1:20" s="16" customFormat="1" ht="114" hidden="1">
      <c r="A132" s="822" t="s">
        <v>299</v>
      </c>
      <c r="B132" s="568" t="s">
        <v>300</v>
      </c>
      <c r="C132" s="569" t="s">
        <v>302</v>
      </c>
      <c r="D132" s="569" t="s">
        <v>526</v>
      </c>
      <c r="E132" s="387"/>
      <c r="F132" s="387"/>
      <c r="G132" s="388"/>
      <c r="H132" s="570"/>
      <c r="I132" s="389"/>
      <c r="J132" s="389"/>
      <c r="K132" s="389"/>
      <c r="L132" s="422"/>
      <c r="M132" s="389"/>
      <c r="N132" s="389"/>
      <c r="O132" s="389"/>
      <c r="P132" s="389"/>
      <c r="Q132" s="389"/>
      <c r="R132" s="422"/>
      <c r="S132" s="423"/>
      <c r="T132" s="234"/>
    </row>
    <row r="133" spans="1:20" s="16" customFormat="1" ht="15" customHeight="1">
      <c r="A133" s="781"/>
      <c r="B133" s="826" t="s">
        <v>301</v>
      </c>
      <c r="C133" s="787" t="s">
        <v>1159</v>
      </c>
      <c r="D133" s="787" t="s">
        <v>526</v>
      </c>
      <c r="E133" s="351" t="s">
        <v>680</v>
      </c>
      <c r="F133" s="372"/>
      <c r="G133" s="378"/>
      <c r="H133" s="376"/>
      <c r="I133" s="303"/>
      <c r="J133" s="303"/>
      <c r="K133" s="303"/>
      <c r="L133" s="351" t="s">
        <v>794</v>
      </c>
      <c r="M133" s="303"/>
      <c r="N133" s="303"/>
      <c r="O133" s="303"/>
      <c r="P133" s="303"/>
      <c r="Q133" s="303"/>
      <c r="R133" s="584">
        <f>+Hoja1!E162</f>
        <v>156288</v>
      </c>
      <c r="S133" s="386">
        <f>+Hoja1!J162</f>
        <v>151846.84</v>
      </c>
      <c r="T133" s="390">
        <f>+R133-S133</f>
        <v>4441.1600000000035</v>
      </c>
    </row>
    <row r="134" spans="1:20" s="16" customFormat="1" ht="14.25">
      <c r="A134" s="781"/>
      <c r="B134" s="827"/>
      <c r="C134" s="788"/>
      <c r="D134" s="788"/>
      <c r="E134" s="353" t="s">
        <v>681</v>
      </c>
      <c r="F134" s="374"/>
      <c r="G134" s="306"/>
      <c r="H134" s="377"/>
      <c r="I134" s="308"/>
      <c r="J134" s="308"/>
      <c r="K134" s="308"/>
      <c r="L134" s="353" t="s">
        <v>795</v>
      </c>
      <c r="M134" s="308"/>
      <c r="N134" s="308"/>
      <c r="O134" s="308"/>
      <c r="P134" s="308"/>
      <c r="Q134" s="308"/>
      <c r="R134" s="587">
        <f>+Hoja1!E163</f>
        <v>31068</v>
      </c>
      <c r="S134" s="363">
        <f>+Hoja1!J163</f>
        <v>29017.1</v>
      </c>
      <c r="T134" s="369">
        <f>+R134-S134</f>
        <v>2050.9000000000015</v>
      </c>
    </row>
    <row r="135" spans="1:20" s="16" customFormat="1" ht="14.25">
      <c r="A135" s="781"/>
      <c r="B135" s="827"/>
      <c r="C135" s="788"/>
      <c r="D135" s="788"/>
      <c r="E135" s="353" t="s">
        <v>682</v>
      </c>
      <c r="F135" s="374"/>
      <c r="G135" s="306"/>
      <c r="H135" s="377"/>
      <c r="I135" s="308"/>
      <c r="J135" s="308"/>
      <c r="K135" s="308"/>
      <c r="L135" s="353" t="s">
        <v>796</v>
      </c>
      <c r="M135" s="308"/>
      <c r="N135" s="308"/>
      <c r="O135" s="308"/>
      <c r="P135" s="308"/>
      <c r="Q135" s="308"/>
      <c r="R135" s="587">
        <f>+Hoja1!E164</f>
        <v>820</v>
      </c>
      <c r="S135" s="363">
        <f>+Hoja1!J164</f>
        <v>0</v>
      </c>
      <c r="T135" s="369">
        <f t="shared" ref="T135:T175" si="10">+R135-S135</f>
        <v>820</v>
      </c>
    </row>
    <row r="136" spans="1:20" s="16" customFormat="1" ht="14.25">
      <c r="A136" s="781"/>
      <c r="B136" s="827"/>
      <c r="C136" s="788"/>
      <c r="D136" s="788"/>
      <c r="E136" s="353" t="s">
        <v>683</v>
      </c>
      <c r="F136" s="374"/>
      <c r="G136" s="306"/>
      <c r="H136" s="377"/>
      <c r="I136" s="308"/>
      <c r="J136" s="308"/>
      <c r="K136" s="308"/>
      <c r="L136" s="353" t="s">
        <v>797</v>
      </c>
      <c r="M136" s="308"/>
      <c r="N136" s="308"/>
      <c r="O136" s="308"/>
      <c r="P136" s="308"/>
      <c r="Q136" s="308"/>
      <c r="R136" s="587">
        <f>+Hoja1!E166</f>
        <v>15692.17</v>
      </c>
      <c r="S136" s="363">
        <f>+Hoja1!J166</f>
        <v>15178</v>
      </c>
      <c r="T136" s="369">
        <f t="shared" si="10"/>
        <v>514.17000000000007</v>
      </c>
    </row>
    <row r="137" spans="1:20" s="16" customFormat="1" ht="14.25">
      <c r="A137" s="781"/>
      <c r="B137" s="827"/>
      <c r="C137" s="788"/>
      <c r="D137" s="788"/>
      <c r="E137" s="353" t="s">
        <v>684</v>
      </c>
      <c r="F137" s="374"/>
      <c r="G137" s="306"/>
      <c r="H137" s="377"/>
      <c r="I137" s="308"/>
      <c r="J137" s="308"/>
      <c r="K137" s="308"/>
      <c r="L137" s="353" t="s">
        <v>798</v>
      </c>
      <c r="M137" s="308"/>
      <c r="N137" s="308"/>
      <c r="O137" s="308"/>
      <c r="P137" s="308"/>
      <c r="Q137" s="308"/>
      <c r="R137" s="587">
        <f>+Hoja1!E167</f>
        <v>7933.33</v>
      </c>
      <c r="S137" s="363">
        <f>+Hoja1!J167</f>
        <v>6579.33</v>
      </c>
      <c r="T137" s="369">
        <f t="shared" si="10"/>
        <v>1354</v>
      </c>
    </row>
    <row r="138" spans="1:20" s="16" customFormat="1" ht="14.25">
      <c r="A138" s="781"/>
      <c r="B138" s="827"/>
      <c r="C138" s="788"/>
      <c r="D138" s="788"/>
      <c r="E138" s="353" t="s">
        <v>731</v>
      </c>
      <c r="F138" s="374"/>
      <c r="G138" s="306"/>
      <c r="H138" s="377"/>
      <c r="I138" s="308"/>
      <c r="J138" s="308"/>
      <c r="K138" s="308"/>
      <c r="L138" s="353" t="s">
        <v>50</v>
      </c>
      <c r="M138" s="308"/>
      <c r="N138" s="308"/>
      <c r="O138" s="308"/>
      <c r="P138" s="308"/>
      <c r="Q138" s="308"/>
      <c r="R138" s="587">
        <f>+Hoja1!E169</f>
        <v>400</v>
      </c>
      <c r="S138" s="363">
        <f>+Hoja1!J169</f>
        <v>0</v>
      </c>
      <c r="T138" s="369">
        <f t="shared" si="10"/>
        <v>400</v>
      </c>
    </row>
    <row r="139" spans="1:20" s="16" customFormat="1" ht="14.25">
      <c r="A139" s="781"/>
      <c r="B139" s="827"/>
      <c r="C139" s="788"/>
      <c r="D139" s="788"/>
      <c r="E139" s="353" t="s">
        <v>732</v>
      </c>
      <c r="F139" s="374"/>
      <c r="G139" s="306"/>
      <c r="H139" s="377"/>
      <c r="I139" s="308"/>
      <c r="J139" s="308"/>
      <c r="K139" s="308"/>
      <c r="L139" s="353" t="s">
        <v>51</v>
      </c>
      <c r="M139" s="308"/>
      <c r="N139" s="308"/>
      <c r="O139" s="308"/>
      <c r="P139" s="308"/>
      <c r="Q139" s="308"/>
      <c r="R139" s="587">
        <f>+Hoja1!E170</f>
        <v>0</v>
      </c>
      <c r="S139" s="363">
        <f>+Hoja1!J170</f>
        <v>0</v>
      </c>
      <c r="T139" s="369">
        <f t="shared" si="10"/>
        <v>0</v>
      </c>
    </row>
    <row r="140" spans="1:20" s="16" customFormat="1" ht="14.25">
      <c r="A140" s="781"/>
      <c r="B140" s="827"/>
      <c r="C140" s="788"/>
      <c r="D140" s="788"/>
      <c r="E140" s="353" t="s">
        <v>685</v>
      </c>
      <c r="F140" s="374"/>
      <c r="G140" s="306"/>
      <c r="H140" s="377"/>
      <c r="I140" s="308"/>
      <c r="J140" s="308"/>
      <c r="K140" s="308"/>
      <c r="L140" s="353" t="s">
        <v>52</v>
      </c>
      <c r="M140" s="308"/>
      <c r="N140" s="308"/>
      <c r="O140" s="308"/>
      <c r="P140" s="308"/>
      <c r="Q140" s="308"/>
      <c r="R140" s="587">
        <f>+Hoja1!E171</f>
        <v>700</v>
      </c>
      <c r="S140" s="363">
        <f>+Hoja1!J171</f>
        <v>551.92999999999995</v>
      </c>
      <c r="T140" s="369">
        <f t="shared" si="10"/>
        <v>148.07000000000005</v>
      </c>
    </row>
    <row r="141" spans="1:20" s="16" customFormat="1" ht="14.25">
      <c r="A141" s="781"/>
      <c r="B141" s="827"/>
      <c r="C141" s="788"/>
      <c r="D141" s="788"/>
      <c r="E141" s="353" t="s">
        <v>686</v>
      </c>
      <c r="F141" s="374"/>
      <c r="G141" s="306"/>
      <c r="H141" s="377"/>
      <c r="I141" s="308"/>
      <c r="J141" s="308"/>
      <c r="K141" s="308"/>
      <c r="L141" s="353" t="s">
        <v>53</v>
      </c>
      <c r="M141" s="308"/>
      <c r="N141" s="308"/>
      <c r="O141" s="308"/>
      <c r="P141" s="308"/>
      <c r="Q141" s="308"/>
      <c r="R141" s="587">
        <f>+Hoja1!E172</f>
        <v>4000</v>
      </c>
      <c r="S141" s="363">
        <f>+Hoja1!J172</f>
        <v>1343.37</v>
      </c>
      <c r="T141" s="369">
        <f t="shared" si="10"/>
        <v>2656.63</v>
      </c>
    </row>
    <row r="142" spans="1:20" s="16" customFormat="1" ht="14.25">
      <c r="A142" s="781"/>
      <c r="B142" s="827"/>
      <c r="C142" s="788"/>
      <c r="D142" s="788"/>
      <c r="E142" s="353" t="s">
        <v>687</v>
      </c>
      <c r="F142" s="374"/>
      <c r="G142" s="306"/>
      <c r="H142" s="377"/>
      <c r="I142" s="308"/>
      <c r="J142" s="308"/>
      <c r="K142" s="308"/>
      <c r="L142" s="353" t="s">
        <v>799</v>
      </c>
      <c r="M142" s="308"/>
      <c r="N142" s="308"/>
      <c r="O142" s="308"/>
      <c r="P142" s="308"/>
      <c r="Q142" s="308"/>
      <c r="R142" s="587">
        <f>+Hoja1!E174</f>
        <v>22879.18</v>
      </c>
      <c r="S142" s="363">
        <f>+Hoja1!J174</f>
        <v>21497.119999999999</v>
      </c>
      <c r="T142" s="369">
        <f t="shared" si="10"/>
        <v>1382.0600000000013</v>
      </c>
    </row>
    <row r="143" spans="1:20" s="16" customFormat="1" ht="14.25">
      <c r="A143" s="781"/>
      <c r="B143" s="827"/>
      <c r="C143" s="788"/>
      <c r="D143" s="788"/>
      <c r="E143" s="353" t="s">
        <v>688</v>
      </c>
      <c r="F143" s="353"/>
      <c r="G143" s="353"/>
      <c r="H143" s="353"/>
      <c r="I143" s="353"/>
      <c r="J143" s="353"/>
      <c r="K143" s="353"/>
      <c r="L143" s="353" t="s">
        <v>800</v>
      </c>
      <c r="M143" s="308"/>
      <c r="N143" s="308"/>
      <c r="O143" s="308"/>
      <c r="P143" s="308"/>
      <c r="Q143" s="308"/>
      <c r="R143" s="587">
        <f>+Hoja1!E175</f>
        <v>15692.17</v>
      </c>
      <c r="S143" s="363">
        <f>+Hoja1!J175</f>
        <v>13120.8</v>
      </c>
      <c r="T143" s="369">
        <f t="shared" si="10"/>
        <v>2571.3700000000008</v>
      </c>
    </row>
    <row r="144" spans="1:20" s="16" customFormat="1" ht="14.25">
      <c r="A144" s="781"/>
      <c r="B144" s="827"/>
      <c r="C144" s="788"/>
      <c r="D144" s="788"/>
      <c r="E144" s="353" t="s">
        <v>689</v>
      </c>
      <c r="F144" s="353"/>
      <c r="G144" s="353"/>
      <c r="H144" s="353"/>
      <c r="I144" s="353"/>
      <c r="J144" s="353"/>
      <c r="K144" s="353"/>
      <c r="L144" s="353" t="s">
        <v>54</v>
      </c>
      <c r="M144" s="308"/>
      <c r="N144" s="308"/>
      <c r="O144" s="308"/>
      <c r="P144" s="308"/>
      <c r="Q144" s="308"/>
      <c r="R144" s="587">
        <f>+Hoja1!E177</f>
        <v>2900</v>
      </c>
      <c r="S144" s="363">
        <f>+Hoja1!J177</f>
        <v>2357.0300000000002</v>
      </c>
      <c r="T144" s="369">
        <f t="shared" si="10"/>
        <v>542.9699999999998</v>
      </c>
    </row>
    <row r="145" spans="1:20" s="16" customFormat="1" ht="14.25">
      <c r="A145" s="781"/>
      <c r="B145" s="827"/>
      <c r="C145" s="788"/>
      <c r="D145" s="788"/>
      <c r="E145" s="353" t="s">
        <v>690</v>
      </c>
      <c r="F145" s="353"/>
      <c r="G145" s="353"/>
      <c r="H145" s="353"/>
      <c r="I145" s="353"/>
      <c r="J145" s="353"/>
      <c r="K145" s="353"/>
      <c r="L145" s="353" t="s">
        <v>55</v>
      </c>
      <c r="M145" s="308"/>
      <c r="N145" s="308"/>
      <c r="O145" s="308"/>
      <c r="P145" s="308"/>
      <c r="Q145" s="308"/>
      <c r="R145" s="587">
        <f>+Hoja1!E179</f>
        <v>50</v>
      </c>
      <c r="S145" s="363">
        <f>+Hoja1!J179</f>
        <v>13.2</v>
      </c>
      <c r="T145" s="369">
        <f t="shared" si="10"/>
        <v>36.799999999999997</v>
      </c>
    </row>
    <row r="146" spans="1:20" s="16" customFormat="1" ht="14.25">
      <c r="A146" s="781"/>
      <c r="B146" s="827"/>
      <c r="C146" s="788"/>
      <c r="D146" s="788"/>
      <c r="E146" s="353" t="s">
        <v>692</v>
      </c>
      <c r="F146" s="353"/>
      <c r="G146" s="353"/>
      <c r="H146" s="353"/>
      <c r="I146" s="353"/>
      <c r="J146" s="353"/>
      <c r="K146" s="353"/>
      <c r="L146" s="353" t="s">
        <v>62</v>
      </c>
      <c r="M146" s="308"/>
      <c r="N146" s="308"/>
      <c r="O146" s="308"/>
      <c r="P146" s="308"/>
      <c r="Q146" s="308"/>
      <c r="R146" s="587">
        <f>+Hoja1!E181</f>
        <v>240</v>
      </c>
      <c r="S146" s="363">
        <f>+Hoja1!J181</f>
        <v>0</v>
      </c>
      <c r="T146" s="369">
        <f t="shared" si="10"/>
        <v>240</v>
      </c>
    </row>
    <row r="147" spans="1:20" s="16" customFormat="1" ht="14.25">
      <c r="A147" s="781"/>
      <c r="B147" s="827"/>
      <c r="C147" s="788"/>
      <c r="D147" s="788"/>
      <c r="E147" s="353" t="s">
        <v>700</v>
      </c>
      <c r="F147" s="353"/>
      <c r="G147" s="353"/>
      <c r="H147" s="353"/>
      <c r="I147" s="353"/>
      <c r="J147" s="353"/>
      <c r="K147" s="353"/>
      <c r="L147" s="353" t="s">
        <v>56</v>
      </c>
      <c r="M147" s="308"/>
      <c r="N147" s="308"/>
      <c r="O147" s="308"/>
      <c r="P147" s="308"/>
      <c r="Q147" s="308"/>
      <c r="R147" s="587">
        <f>+Hoja1!E183</f>
        <v>200</v>
      </c>
      <c r="S147" s="363">
        <f>+Hoja1!J183</f>
        <v>0</v>
      </c>
      <c r="T147" s="369">
        <f t="shared" si="10"/>
        <v>200</v>
      </c>
    </row>
    <row r="148" spans="1:20" s="16" customFormat="1" ht="14.25">
      <c r="A148" s="781"/>
      <c r="B148" s="827"/>
      <c r="C148" s="788"/>
      <c r="D148" s="788"/>
      <c r="E148" s="353" t="s">
        <v>701</v>
      </c>
      <c r="F148" s="353"/>
      <c r="G148" s="353"/>
      <c r="H148" s="353"/>
      <c r="I148" s="353"/>
      <c r="J148" s="353"/>
      <c r="K148" s="353"/>
      <c r="L148" s="353" t="s">
        <v>57</v>
      </c>
      <c r="M148" s="308"/>
      <c r="N148" s="308"/>
      <c r="O148" s="308"/>
      <c r="P148" s="308"/>
      <c r="Q148" s="308"/>
      <c r="R148" s="587">
        <f>+Hoja1!E184</f>
        <v>1100</v>
      </c>
      <c r="S148" s="363">
        <f>+Hoja1!J184</f>
        <v>763.83</v>
      </c>
      <c r="T148" s="369">
        <f t="shared" si="10"/>
        <v>336.16999999999996</v>
      </c>
    </row>
    <row r="149" spans="1:20" s="16" customFormat="1" ht="14.25">
      <c r="A149" s="781"/>
      <c r="B149" s="827"/>
      <c r="C149" s="788"/>
      <c r="D149" s="788"/>
      <c r="E149" s="424" t="s">
        <v>508</v>
      </c>
      <c r="F149" s="353"/>
      <c r="G149" s="353"/>
      <c r="H149" s="353"/>
      <c r="I149" s="353"/>
      <c r="J149" s="353"/>
      <c r="K149" s="353"/>
      <c r="L149" s="425" t="s">
        <v>543</v>
      </c>
      <c r="M149" s="308"/>
      <c r="N149" s="308"/>
      <c r="O149" s="308"/>
      <c r="P149" s="308"/>
      <c r="Q149" s="308"/>
      <c r="R149" s="587">
        <f>+Hoja1!E186</f>
        <v>710</v>
      </c>
      <c r="S149" s="363">
        <f>+Hoja1!J186</f>
        <v>642.96</v>
      </c>
      <c r="T149" s="369">
        <f t="shared" si="10"/>
        <v>67.039999999999964</v>
      </c>
    </row>
    <row r="150" spans="1:20" s="16" customFormat="1" ht="14.25">
      <c r="A150" s="781"/>
      <c r="B150" s="827"/>
      <c r="C150" s="788"/>
      <c r="D150" s="788"/>
      <c r="E150" s="353" t="s">
        <v>504</v>
      </c>
      <c r="F150" s="353"/>
      <c r="G150" s="353"/>
      <c r="H150" s="353"/>
      <c r="I150" s="353"/>
      <c r="J150" s="353"/>
      <c r="K150" s="353"/>
      <c r="L150" s="353" t="s">
        <v>74</v>
      </c>
      <c r="M150" s="308"/>
      <c r="N150" s="308"/>
      <c r="O150" s="308"/>
      <c r="P150" s="308"/>
      <c r="Q150" s="308"/>
      <c r="R150" s="587">
        <f>+Hoja1!E188</f>
        <v>43670.74</v>
      </c>
      <c r="S150" s="363">
        <f>+Hoja1!J188</f>
        <v>14304</v>
      </c>
      <c r="T150" s="369">
        <f t="shared" si="10"/>
        <v>29366.739999999998</v>
      </c>
    </row>
    <row r="151" spans="1:20" s="16" customFormat="1" ht="14.25">
      <c r="A151" s="781"/>
      <c r="B151" s="827"/>
      <c r="C151" s="788"/>
      <c r="D151" s="788"/>
      <c r="E151" s="353" t="s">
        <v>752</v>
      </c>
      <c r="F151" s="353"/>
      <c r="G151" s="353"/>
      <c r="H151" s="353"/>
      <c r="I151" s="353"/>
      <c r="J151" s="353"/>
      <c r="K151" s="353"/>
      <c r="L151" s="353" t="s">
        <v>58</v>
      </c>
      <c r="M151" s="308"/>
      <c r="N151" s="308"/>
      <c r="O151" s="308"/>
      <c r="P151" s="308"/>
      <c r="Q151" s="308"/>
      <c r="R151" s="587">
        <f>+Hoja1!E189</f>
        <v>1400</v>
      </c>
      <c r="S151" s="363">
        <f>+Hoja1!J189</f>
        <v>1005</v>
      </c>
      <c r="T151" s="369">
        <f t="shared" si="10"/>
        <v>395</v>
      </c>
    </row>
    <row r="152" spans="1:20" s="16" customFormat="1" ht="14.25">
      <c r="A152" s="781"/>
      <c r="B152" s="827"/>
      <c r="C152" s="788"/>
      <c r="D152" s="788"/>
      <c r="E152" s="353" t="s">
        <v>540</v>
      </c>
      <c r="F152" s="353"/>
      <c r="G152" s="353"/>
      <c r="H152" s="353"/>
      <c r="I152" s="353"/>
      <c r="J152" s="353"/>
      <c r="K152" s="353"/>
      <c r="L152" s="353" t="s">
        <v>73</v>
      </c>
      <c r="M152" s="308"/>
      <c r="N152" s="308"/>
      <c r="O152" s="308"/>
      <c r="P152" s="308"/>
      <c r="Q152" s="308"/>
      <c r="R152" s="587">
        <f>+Hoja1!E190</f>
        <v>31154.3</v>
      </c>
      <c r="S152" s="363">
        <f>+Hoja1!J190</f>
        <v>0</v>
      </c>
      <c r="T152" s="369">
        <f t="shared" si="10"/>
        <v>31154.3</v>
      </c>
    </row>
    <row r="153" spans="1:20" s="16" customFormat="1" ht="14.25">
      <c r="A153" s="781"/>
      <c r="B153" s="827"/>
      <c r="C153" s="788"/>
      <c r="D153" s="788"/>
      <c r="E153" s="353" t="s">
        <v>535</v>
      </c>
      <c r="F153" s="353"/>
      <c r="G153" s="353"/>
      <c r="H153" s="353"/>
      <c r="I153" s="353"/>
      <c r="J153" s="353"/>
      <c r="K153" s="353"/>
      <c r="L153" s="353" t="s">
        <v>72</v>
      </c>
      <c r="M153" s="308"/>
      <c r="N153" s="308"/>
      <c r="O153" s="308"/>
      <c r="P153" s="308"/>
      <c r="Q153" s="308"/>
      <c r="R153" s="587">
        <f>+Hoja1!E193</f>
        <v>0</v>
      </c>
      <c r="S153" s="363">
        <f>+Hoja1!J193</f>
        <v>0</v>
      </c>
      <c r="T153" s="369">
        <f t="shared" si="10"/>
        <v>0</v>
      </c>
    </row>
    <row r="154" spans="1:20" s="16" customFormat="1" ht="14.25">
      <c r="A154" s="781"/>
      <c r="B154" s="827"/>
      <c r="C154" s="788"/>
      <c r="D154" s="788"/>
      <c r="E154" s="353" t="s">
        <v>536</v>
      </c>
      <c r="F154" s="353"/>
      <c r="G154" s="353"/>
      <c r="H154" s="353"/>
      <c r="I154" s="353"/>
      <c r="J154" s="353"/>
      <c r="K154" s="353"/>
      <c r="L154" s="353" t="s">
        <v>538</v>
      </c>
      <c r="M154" s="308"/>
      <c r="N154" s="308"/>
      <c r="O154" s="308"/>
      <c r="P154" s="308"/>
      <c r="Q154" s="308"/>
      <c r="R154" s="587">
        <f>+Hoja1!E194</f>
        <v>22292.37</v>
      </c>
      <c r="S154" s="363">
        <f>+Hoja1!J194</f>
        <v>22292.37</v>
      </c>
      <c r="T154" s="369">
        <f t="shared" si="10"/>
        <v>0</v>
      </c>
    </row>
    <row r="155" spans="1:20" s="16" customFormat="1" ht="14.25">
      <c r="A155" s="781"/>
      <c r="B155" s="827"/>
      <c r="C155" s="788"/>
      <c r="D155" s="788"/>
      <c r="E155" s="353" t="s">
        <v>537</v>
      </c>
      <c r="F155" s="353"/>
      <c r="G155" s="353"/>
      <c r="H155" s="353"/>
      <c r="I155" s="353"/>
      <c r="J155" s="353"/>
      <c r="K155" s="353"/>
      <c r="L155" s="353" t="s">
        <v>539</v>
      </c>
      <c r="M155" s="308"/>
      <c r="N155" s="308"/>
      <c r="O155" s="308"/>
      <c r="P155" s="308"/>
      <c r="Q155" s="308"/>
      <c r="R155" s="587">
        <f>+Hoja1!E195</f>
        <v>0</v>
      </c>
      <c r="S155" s="363">
        <f>+Hoja1!J195</f>
        <v>0</v>
      </c>
      <c r="T155" s="369">
        <f t="shared" si="10"/>
        <v>0</v>
      </c>
    </row>
    <row r="156" spans="1:20" s="16" customFormat="1" ht="14.25">
      <c r="A156" s="781"/>
      <c r="B156" s="827"/>
      <c r="C156" s="788"/>
      <c r="D156" s="788"/>
      <c r="E156" s="353" t="s">
        <v>702</v>
      </c>
      <c r="F156" s="353"/>
      <c r="G156" s="353"/>
      <c r="H156" s="353"/>
      <c r="I156" s="353"/>
      <c r="J156" s="353"/>
      <c r="K156" s="353"/>
      <c r="L156" s="353" t="s">
        <v>59</v>
      </c>
      <c r="M156" s="308"/>
      <c r="N156" s="308"/>
      <c r="O156" s="308"/>
      <c r="P156" s="308"/>
      <c r="Q156" s="308"/>
      <c r="R156" s="587">
        <f>+Hoja1!E200</f>
        <v>4645</v>
      </c>
      <c r="S156" s="363">
        <f>+Hoja1!J200</f>
        <v>3402.19</v>
      </c>
      <c r="T156" s="369">
        <f t="shared" si="10"/>
        <v>1242.81</v>
      </c>
    </row>
    <row r="157" spans="1:20" s="16" customFormat="1" ht="14.25">
      <c r="A157" s="781"/>
      <c r="B157" s="827"/>
      <c r="C157" s="788"/>
      <c r="D157" s="788"/>
      <c r="E157" s="218" t="s">
        <v>1075</v>
      </c>
      <c r="F157" s="353"/>
      <c r="G157" s="353"/>
      <c r="H157" s="353"/>
      <c r="I157" s="353"/>
      <c r="J157" s="353"/>
      <c r="K157" s="353"/>
      <c r="L157" s="218" t="s">
        <v>1074</v>
      </c>
      <c r="M157" s="308"/>
      <c r="N157" s="308"/>
      <c r="O157" s="308"/>
      <c r="P157" s="308"/>
      <c r="Q157" s="308"/>
      <c r="R157" s="587">
        <f>+Hoja1!E196</f>
        <v>64000</v>
      </c>
      <c r="S157" s="363">
        <f>+Hoja1!J196</f>
        <v>0</v>
      </c>
      <c r="T157" s="369">
        <f t="shared" si="10"/>
        <v>64000</v>
      </c>
    </row>
    <row r="158" spans="1:20" s="16" customFormat="1" ht="14.25">
      <c r="A158" s="781"/>
      <c r="B158" s="827"/>
      <c r="C158" s="788"/>
      <c r="D158" s="788"/>
      <c r="E158" s="218" t="s">
        <v>1077</v>
      </c>
      <c r="F158" s="353"/>
      <c r="G158" s="353"/>
      <c r="H158" s="353"/>
      <c r="I158" s="353"/>
      <c r="J158" s="353"/>
      <c r="K158" s="353"/>
      <c r="L158" s="218" t="s">
        <v>1076</v>
      </c>
      <c r="M158" s="308"/>
      <c r="N158" s="308"/>
      <c r="O158" s="308"/>
      <c r="P158" s="308"/>
      <c r="Q158" s="308"/>
      <c r="R158" s="587">
        <f>+Hoja1!E198</f>
        <v>40000</v>
      </c>
      <c r="S158" s="363">
        <f>+Hoja1!J198</f>
        <v>0</v>
      </c>
      <c r="T158" s="369">
        <f t="shared" si="10"/>
        <v>40000</v>
      </c>
    </row>
    <row r="159" spans="1:20" s="16" customFormat="1" ht="14.25">
      <c r="A159" s="781"/>
      <c r="B159" s="827"/>
      <c r="C159" s="788"/>
      <c r="D159" s="788"/>
      <c r="E159" s="353" t="s">
        <v>703</v>
      </c>
      <c r="F159" s="353"/>
      <c r="G159" s="353"/>
      <c r="H159" s="353"/>
      <c r="I159" s="353"/>
      <c r="J159" s="353"/>
      <c r="K159" s="353"/>
      <c r="L159" s="353" t="s">
        <v>801</v>
      </c>
      <c r="M159" s="308"/>
      <c r="N159" s="308"/>
      <c r="O159" s="308"/>
      <c r="P159" s="308"/>
      <c r="Q159" s="308"/>
      <c r="R159" s="587">
        <f>+Hoja1!E201</f>
        <v>1051.47</v>
      </c>
      <c r="S159" s="363">
        <f>+Hoja1!J201</f>
        <v>764.88</v>
      </c>
      <c r="T159" s="369">
        <f t="shared" si="10"/>
        <v>286.59000000000003</v>
      </c>
    </row>
    <row r="160" spans="1:20" s="16" customFormat="1" ht="14.25">
      <c r="A160" s="781"/>
      <c r="B160" s="827"/>
      <c r="C160" s="788"/>
      <c r="D160" s="788"/>
      <c r="E160" s="353" t="s">
        <v>704</v>
      </c>
      <c r="F160" s="353"/>
      <c r="G160" s="353"/>
      <c r="H160" s="353"/>
      <c r="I160" s="353"/>
      <c r="J160" s="353"/>
      <c r="K160" s="353"/>
      <c r="L160" s="353" t="s">
        <v>60</v>
      </c>
      <c r="M160" s="308"/>
      <c r="N160" s="308"/>
      <c r="O160" s="308"/>
      <c r="P160" s="308"/>
      <c r="Q160" s="308"/>
      <c r="R160" s="587">
        <f>+Hoja1!E202</f>
        <v>552.79999999999995</v>
      </c>
      <c r="S160" s="363">
        <f>+Hoja1!J202</f>
        <v>478.28</v>
      </c>
      <c r="T160" s="369">
        <f t="shared" si="10"/>
        <v>74.519999999999982</v>
      </c>
    </row>
    <row r="161" spans="1:20" s="16" customFormat="1" ht="14.25">
      <c r="A161" s="781"/>
      <c r="B161" s="827"/>
      <c r="C161" s="788"/>
      <c r="D161" s="788"/>
      <c r="E161" s="353" t="s">
        <v>705</v>
      </c>
      <c r="F161" s="353"/>
      <c r="G161" s="353"/>
      <c r="H161" s="353"/>
      <c r="I161" s="353"/>
      <c r="J161" s="353"/>
      <c r="K161" s="353"/>
      <c r="L161" s="353" t="s">
        <v>802</v>
      </c>
      <c r="M161" s="308"/>
      <c r="N161" s="308"/>
      <c r="O161" s="308"/>
      <c r="P161" s="308"/>
      <c r="Q161" s="308"/>
      <c r="R161" s="587">
        <f>+Hoja1!E203</f>
        <v>250</v>
      </c>
      <c r="S161" s="363">
        <f>+Hoja1!J203</f>
        <v>224.78</v>
      </c>
      <c r="T161" s="369">
        <f t="shared" si="10"/>
        <v>25.22</v>
      </c>
    </row>
    <row r="162" spans="1:20" s="16" customFormat="1" ht="14.25">
      <c r="A162" s="781"/>
      <c r="B162" s="827"/>
      <c r="C162" s="788"/>
      <c r="D162" s="788"/>
      <c r="E162" s="353" t="s">
        <v>495</v>
      </c>
      <c r="F162" s="374"/>
      <c r="G162" s="306"/>
      <c r="H162" s="377"/>
      <c r="I162" s="308"/>
      <c r="J162" s="308"/>
      <c r="K162" s="308"/>
      <c r="L162" s="353" t="s">
        <v>61</v>
      </c>
      <c r="M162" s="308"/>
      <c r="N162" s="308"/>
      <c r="O162" s="308"/>
      <c r="P162" s="308"/>
      <c r="Q162" s="308"/>
      <c r="R162" s="587">
        <f>+Hoja1!E204</f>
        <v>351.73</v>
      </c>
      <c r="S162" s="363">
        <f>+Hoja1!J204</f>
        <v>351.73</v>
      </c>
      <c r="T162" s="369">
        <f t="shared" si="10"/>
        <v>0</v>
      </c>
    </row>
    <row r="163" spans="1:20" s="16" customFormat="1" ht="14.25">
      <c r="A163" s="781"/>
      <c r="B163" s="827"/>
      <c r="C163" s="788"/>
      <c r="D163" s="788"/>
      <c r="E163" s="353" t="s">
        <v>497</v>
      </c>
      <c r="F163" s="374"/>
      <c r="G163" s="306"/>
      <c r="H163" s="377"/>
      <c r="I163" s="308"/>
      <c r="J163" s="308"/>
      <c r="K163" s="308"/>
      <c r="L163" s="353" t="s">
        <v>63</v>
      </c>
      <c r="M163" s="308"/>
      <c r="N163" s="308"/>
      <c r="O163" s="308"/>
      <c r="P163" s="308"/>
      <c r="Q163" s="308"/>
      <c r="R163" s="587">
        <f>+Hoja1!E205</f>
        <v>6050</v>
      </c>
      <c r="S163" s="363">
        <f>+Hoja1!J205</f>
        <v>5597.63</v>
      </c>
      <c r="T163" s="369">
        <f t="shared" si="10"/>
        <v>452.36999999999989</v>
      </c>
    </row>
    <row r="164" spans="1:20" s="16" customFormat="1" ht="14.25">
      <c r="A164" s="781"/>
      <c r="B164" s="827"/>
      <c r="C164" s="788"/>
      <c r="D164" s="788"/>
      <c r="E164" s="353" t="s">
        <v>533</v>
      </c>
      <c r="F164" s="374"/>
      <c r="G164" s="306"/>
      <c r="H164" s="377"/>
      <c r="I164" s="308"/>
      <c r="J164" s="308"/>
      <c r="K164" s="308"/>
      <c r="L164" s="353" t="s">
        <v>65</v>
      </c>
      <c r="M164" s="308"/>
      <c r="N164" s="308"/>
      <c r="O164" s="308"/>
      <c r="P164" s="308"/>
      <c r="Q164" s="308"/>
      <c r="R164" s="587">
        <f>+Hoja1!E208</f>
        <v>300</v>
      </c>
      <c r="S164" s="363">
        <f>+Hoja1!J208</f>
        <v>0</v>
      </c>
      <c r="T164" s="369">
        <f t="shared" si="10"/>
        <v>300</v>
      </c>
    </row>
    <row r="165" spans="1:20" s="16" customFormat="1" ht="14.25">
      <c r="A165" s="781"/>
      <c r="B165" s="827"/>
      <c r="C165" s="788"/>
      <c r="D165" s="788"/>
      <c r="E165" s="353" t="s">
        <v>531</v>
      </c>
      <c r="F165" s="374"/>
      <c r="G165" s="306"/>
      <c r="H165" s="377"/>
      <c r="I165" s="308"/>
      <c r="J165" s="308"/>
      <c r="K165" s="308"/>
      <c r="L165" s="353" t="s">
        <v>532</v>
      </c>
      <c r="M165" s="308"/>
      <c r="N165" s="308"/>
      <c r="O165" s="308"/>
      <c r="P165" s="308"/>
      <c r="Q165" s="308"/>
      <c r="R165" s="587">
        <f>+Hoja1!E209</f>
        <v>600</v>
      </c>
      <c r="S165" s="363">
        <f>+Hoja1!J209</f>
        <v>422.78</v>
      </c>
      <c r="T165" s="369">
        <f t="shared" si="10"/>
        <v>177.22000000000003</v>
      </c>
    </row>
    <row r="166" spans="1:20" s="16" customFormat="1" ht="14.25">
      <c r="A166" s="781"/>
      <c r="B166" s="827"/>
      <c r="C166" s="788"/>
      <c r="D166" s="788"/>
      <c r="E166" s="353" t="s">
        <v>241</v>
      </c>
      <c r="F166" s="374"/>
      <c r="G166" s="306"/>
      <c r="H166" s="377"/>
      <c r="I166" s="308"/>
      <c r="J166" s="308"/>
      <c r="K166" s="308"/>
      <c r="L166" s="353" t="s">
        <v>529</v>
      </c>
      <c r="M166" s="308"/>
      <c r="N166" s="308"/>
      <c r="O166" s="308"/>
      <c r="P166" s="308"/>
      <c r="Q166" s="308"/>
      <c r="R166" s="587">
        <f>+Hoja1!E210</f>
        <v>1300</v>
      </c>
      <c r="S166" s="363">
        <f>+Hoja1!J210</f>
        <v>548.27</v>
      </c>
      <c r="T166" s="369">
        <f t="shared" si="10"/>
        <v>751.73</v>
      </c>
    </row>
    <row r="167" spans="1:20" s="16" customFormat="1" ht="14.25">
      <c r="A167" s="781"/>
      <c r="B167" s="827"/>
      <c r="C167" s="788"/>
      <c r="D167" s="788"/>
      <c r="E167" s="353" t="s">
        <v>242</v>
      </c>
      <c r="F167" s="374"/>
      <c r="G167" s="306"/>
      <c r="H167" s="377"/>
      <c r="I167" s="308"/>
      <c r="J167" s="308"/>
      <c r="K167" s="308"/>
      <c r="L167" s="353" t="s">
        <v>528</v>
      </c>
      <c r="M167" s="308"/>
      <c r="N167" s="308"/>
      <c r="O167" s="308"/>
      <c r="P167" s="308"/>
      <c r="Q167" s="308"/>
      <c r="R167" s="587">
        <f>+Hoja1!E211</f>
        <v>1562.5</v>
      </c>
      <c r="S167" s="363">
        <f>+Hoja1!J211</f>
        <v>1138.3499999999999</v>
      </c>
      <c r="T167" s="369">
        <f t="shared" si="10"/>
        <v>424.15000000000009</v>
      </c>
    </row>
    <row r="168" spans="1:20" s="16" customFormat="1" ht="14.25">
      <c r="A168" s="781"/>
      <c r="B168" s="827"/>
      <c r="C168" s="788"/>
      <c r="D168" s="788"/>
      <c r="E168" s="353" t="s">
        <v>527</v>
      </c>
      <c r="F168" s="374"/>
      <c r="G168" s="306"/>
      <c r="H168" s="377"/>
      <c r="I168" s="308"/>
      <c r="J168" s="308"/>
      <c r="K168" s="308"/>
      <c r="L168" s="353" t="s">
        <v>64</v>
      </c>
      <c r="M168" s="308"/>
      <c r="N168" s="308"/>
      <c r="O168" s="308"/>
      <c r="P168" s="308"/>
      <c r="Q168" s="308"/>
      <c r="R168" s="587">
        <f>+Hoja1!E212</f>
        <v>1600</v>
      </c>
      <c r="S168" s="363">
        <f>+Hoja1!J212</f>
        <v>1517.09</v>
      </c>
      <c r="T168" s="369">
        <f t="shared" si="10"/>
        <v>82.910000000000082</v>
      </c>
    </row>
    <row r="169" spans="1:20" s="16" customFormat="1" ht="14.25">
      <c r="A169" s="781"/>
      <c r="B169" s="827"/>
      <c r="C169" s="788"/>
      <c r="D169" s="788"/>
      <c r="E169" s="353" t="s">
        <v>706</v>
      </c>
      <c r="F169" s="353"/>
      <c r="G169" s="353"/>
      <c r="H169" s="353"/>
      <c r="I169" s="353"/>
      <c r="J169" s="353"/>
      <c r="K169" s="353"/>
      <c r="L169" s="353" t="s">
        <v>66</v>
      </c>
      <c r="M169" s="308"/>
      <c r="N169" s="308"/>
      <c r="O169" s="308"/>
      <c r="P169" s="308"/>
      <c r="Q169" s="308"/>
      <c r="R169" s="587">
        <f>+Hoja1!E214</f>
        <v>50</v>
      </c>
      <c r="S169" s="363">
        <f>+Hoja1!J214</f>
        <v>0</v>
      </c>
      <c r="T169" s="369">
        <f t="shared" si="10"/>
        <v>50</v>
      </c>
    </row>
    <row r="170" spans="1:20" s="16" customFormat="1" ht="14.25">
      <c r="A170" s="781"/>
      <c r="B170" s="827"/>
      <c r="C170" s="788"/>
      <c r="D170" s="788"/>
      <c r="E170" s="353" t="s">
        <v>707</v>
      </c>
      <c r="F170" s="353"/>
      <c r="G170" s="353"/>
      <c r="H170" s="353"/>
      <c r="I170" s="353"/>
      <c r="J170" s="353"/>
      <c r="K170" s="353"/>
      <c r="L170" s="353" t="s">
        <v>67</v>
      </c>
      <c r="M170" s="308"/>
      <c r="N170" s="308"/>
      <c r="O170" s="308"/>
      <c r="P170" s="308"/>
      <c r="Q170" s="308"/>
      <c r="R170" s="587">
        <f>+Hoja1!E215</f>
        <v>50</v>
      </c>
      <c r="S170" s="363">
        <f>+Hoja1!J215</f>
        <v>0</v>
      </c>
      <c r="T170" s="369">
        <f t="shared" si="10"/>
        <v>50</v>
      </c>
    </row>
    <row r="171" spans="1:20" s="16" customFormat="1" ht="14.25">
      <c r="A171" s="781"/>
      <c r="B171" s="827"/>
      <c r="C171" s="788"/>
      <c r="D171" s="788"/>
      <c r="E171" s="353" t="s">
        <v>708</v>
      </c>
      <c r="F171" s="353"/>
      <c r="G171" s="353"/>
      <c r="H171" s="353"/>
      <c r="I171" s="353"/>
      <c r="J171" s="353"/>
      <c r="K171" s="353"/>
      <c r="L171" s="353" t="s">
        <v>68</v>
      </c>
      <c r="M171" s="308"/>
      <c r="N171" s="308"/>
      <c r="O171" s="308"/>
      <c r="P171" s="308"/>
      <c r="Q171" s="308"/>
      <c r="R171" s="587">
        <f>+Hoja1!E216</f>
        <v>150</v>
      </c>
      <c r="S171" s="363">
        <f>+Hoja1!J216</f>
        <v>124.65</v>
      </c>
      <c r="T171" s="369">
        <f t="shared" si="10"/>
        <v>25.349999999999994</v>
      </c>
    </row>
    <row r="172" spans="1:20" s="16" customFormat="1" ht="14.25">
      <c r="A172" s="781"/>
      <c r="B172" s="827"/>
      <c r="C172" s="788"/>
      <c r="D172" s="788"/>
      <c r="E172" s="353" t="s">
        <v>709</v>
      </c>
      <c r="F172" s="353"/>
      <c r="G172" s="353"/>
      <c r="H172" s="353"/>
      <c r="I172" s="353"/>
      <c r="J172" s="353"/>
      <c r="K172" s="353"/>
      <c r="L172" s="353" t="s">
        <v>69</v>
      </c>
      <c r="M172" s="308"/>
      <c r="N172" s="308"/>
      <c r="O172" s="308"/>
      <c r="P172" s="308"/>
      <c r="Q172" s="308"/>
      <c r="R172" s="587">
        <f>+Hoja1!E220</f>
        <v>600</v>
      </c>
      <c r="S172" s="363">
        <f>+Hoja1!J220</f>
        <v>263.2</v>
      </c>
      <c r="T172" s="369">
        <f t="shared" si="10"/>
        <v>336.8</v>
      </c>
    </row>
    <row r="173" spans="1:20" s="16" customFormat="1" ht="14.25">
      <c r="A173" s="781"/>
      <c r="B173" s="827"/>
      <c r="C173" s="788"/>
      <c r="D173" s="788"/>
      <c r="E173" s="353" t="s">
        <v>508</v>
      </c>
      <c r="F173" s="353"/>
      <c r="G173" s="353"/>
      <c r="H173" s="353"/>
      <c r="I173" s="353"/>
      <c r="J173" s="353"/>
      <c r="K173" s="353"/>
      <c r="L173" s="353" t="s">
        <v>70</v>
      </c>
      <c r="M173" s="308"/>
      <c r="N173" s="308"/>
      <c r="O173" s="308"/>
      <c r="P173" s="308"/>
      <c r="Q173" s="308"/>
      <c r="R173" s="587">
        <f>+Hoja1!E221</f>
        <v>3140</v>
      </c>
      <c r="S173" s="363">
        <f>+Hoja1!J221</f>
        <v>1187.51</v>
      </c>
      <c r="T173" s="369">
        <f t="shared" si="10"/>
        <v>1952.49</v>
      </c>
    </row>
    <row r="174" spans="1:20" s="16" customFormat="1" ht="14.25">
      <c r="A174" s="781"/>
      <c r="B174" s="827"/>
      <c r="C174" s="788"/>
      <c r="D174" s="788"/>
      <c r="E174" s="218" t="s">
        <v>495</v>
      </c>
      <c r="F174" s="353"/>
      <c r="G174" s="353"/>
      <c r="H174" s="353"/>
      <c r="I174" s="353"/>
      <c r="J174" s="353"/>
      <c r="K174" s="353"/>
      <c r="L174" s="218" t="s">
        <v>1080</v>
      </c>
      <c r="M174" s="308"/>
      <c r="N174" s="308"/>
      <c r="O174" s="308"/>
      <c r="P174" s="308"/>
      <c r="Q174" s="308"/>
      <c r="R174" s="587">
        <f>+Hoja1!E222</f>
        <v>1750</v>
      </c>
      <c r="S174" s="363">
        <f>+Hoja1!J222</f>
        <v>0</v>
      </c>
      <c r="T174" s="369">
        <f t="shared" si="10"/>
        <v>1750</v>
      </c>
    </row>
    <row r="175" spans="1:20" s="16" customFormat="1" thickBot="1">
      <c r="A175" s="781"/>
      <c r="B175" s="828"/>
      <c r="C175" s="789"/>
      <c r="D175" s="789"/>
      <c r="E175" s="355" t="s">
        <v>710</v>
      </c>
      <c r="F175" s="356"/>
      <c r="G175" s="357"/>
      <c r="H175" s="358"/>
      <c r="I175" s="359"/>
      <c r="J175" s="359"/>
      <c r="K175" s="359"/>
      <c r="L175" s="355" t="s">
        <v>71</v>
      </c>
      <c r="M175" s="359"/>
      <c r="N175" s="359"/>
      <c r="O175" s="359"/>
      <c r="P175" s="359"/>
      <c r="Q175" s="359"/>
      <c r="R175" s="585">
        <f>+Hoja1!E223</f>
        <v>3250</v>
      </c>
      <c r="S175" s="364">
        <f>+Hoja1!J223</f>
        <v>243.61</v>
      </c>
      <c r="T175" s="566">
        <f t="shared" si="10"/>
        <v>3006.39</v>
      </c>
    </row>
    <row r="176" spans="1:20" s="16" customFormat="1" ht="15.75" customHeight="1" thickBot="1">
      <c r="A176" s="783"/>
      <c r="B176" s="770" t="s">
        <v>521</v>
      </c>
      <c r="C176" s="771"/>
      <c r="D176" s="771"/>
      <c r="E176" s="771"/>
      <c r="F176" s="771"/>
      <c r="G176" s="771"/>
      <c r="H176" s="771"/>
      <c r="I176" s="771"/>
      <c r="J176" s="771"/>
      <c r="K176" s="771"/>
      <c r="L176" s="772"/>
      <c r="M176" s="410"/>
      <c r="N176" s="410"/>
      <c r="O176" s="410"/>
      <c r="P176" s="410"/>
      <c r="Q176" s="410"/>
      <c r="R176" s="571">
        <f>SUM(R132:R175)</f>
        <v>490443.75999999995</v>
      </c>
      <c r="S176" s="571">
        <f t="shared" ref="S176:T176" si="11">SUM(S132:S175)</f>
        <v>296777.83000000007</v>
      </c>
      <c r="T176" s="572">
        <f t="shared" si="11"/>
        <v>193665.93</v>
      </c>
    </row>
    <row r="177" spans="1:20" s="16" customFormat="1" ht="26.25" hidden="1" thickBot="1">
      <c r="A177" s="764" t="s">
        <v>303</v>
      </c>
      <c r="B177" s="151" t="s">
        <v>304</v>
      </c>
      <c r="C177" s="43" t="s">
        <v>306</v>
      </c>
      <c r="D177" s="172"/>
      <c r="E177" s="173"/>
      <c r="F177" s="45"/>
      <c r="G177" s="46"/>
      <c r="H177" s="171"/>
      <c r="I177" s="37"/>
      <c r="J177" s="37"/>
      <c r="K177" s="37"/>
      <c r="L177" s="48"/>
      <c r="M177" s="36"/>
      <c r="N177" s="36"/>
      <c r="O177" s="36"/>
      <c r="P177" s="36"/>
      <c r="Q177" s="36"/>
      <c r="R177" s="35"/>
      <c r="S177" s="22"/>
    </row>
    <row r="178" spans="1:20" s="16" customFormat="1" ht="26.25" hidden="1" thickBot="1">
      <c r="A178" s="765"/>
      <c r="B178" s="54" t="s">
        <v>305</v>
      </c>
      <c r="C178" s="50" t="s">
        <v>306</v>
      </c>
      <c r="D178" s="174"/>
      <c r="E178" s="175"/>
      <c r="F178" s="176"/>
      <c r="G178" s="177"/>
      <c r="H178" s="178"/>
      <c r="I178" s="179"/>
      <c r="J178" s="179"/>
      <c r="K178" s="179"/>
      <c r="L178" s="180"/>
      <c r="M178" s="155"/>
      <c r="N178" s="155"/>
      <c r="O178" s="155"/>
      <c r="P178" s="155"/>
      <c r="Q178" s="155"/>
      <c r="R178" s="154"/>
      <c r="S178" s="22"/>
    </row>
    <row r="179" spans="1:20" s="16" customFormat="1" hidden="1" thickBot="1">
      <c r="A179" s="766"/>
      <c r="B179" s="794" t="s">
        <v>522</v>
      </c>
      <c r="C179" s="795"/>
      <c r="D179" s="795"/>
      <c r="E179" s="795"/>
      <c r="F179" s="795"/>
      <c r="G179" s="795"/>
      <c r="H179" s="795"/>
      <c r="I179" s="795"/>
      <c r="J179" s="795"/>
      <c r="K179" s="795"/>
      <c r="L179" s="796"/>
      <c r="M179" s="393"/>
      <c r="N179" s="393"/>
      <c r="O179" s="393"/>
      <c r="P179" s="393"/>
      <c r="Q179" s="393"/>
      <c r="R179" s="385">
        <f>SUM(R177:R178)</f>
        <v>0</v>
      </c>
      <c r="S179" s="22"/>
    </row>
    <row r="180" spans="1:20" s="16" customFormat="1" ht="15" customHeight="1">
      <c r="A180" s="780" t="s">
        <v>307</v>
      </c>
      <c r="B180" s="799" t="s">
        <v>1136</v>
      </c>
      <c r="C180" s="790" t="s">
        <v>1160</v>
      </c>
      <c r="D180" s="790" t="s">
        <v>525</v>
      </c>
      <c r="E180" s="351" t="s">
        <v>534</v>
      </c>
      <c r="F180" s="372"/>
      <c r="G180" s="378"/>
      <c r="H180" s="376"/>
      <c r="I180" s="303"/>
      <c r="J180" s="303"/>
      <c r="K180" s="303"/>
      <c r="L180" s="351" t="s">
        <v>79</v>
      </c>
      <c r="M180" s="303"/>
      <c r="N180" s="303"/>
      <c r="O180" s="303"/>
      <c r="P180" s="303"/>
      <c r="Q180" s="303"/>
      <c r="R180" s="584">
        <f>+Hoja1!E206</f>
        <v>0</v>
      </c>
      <c r="S180" s="386">
        <f>+Hoja1!J206</f>
        <v>0</v>
      </c>
      <c r="T180" s="414">
        <f t="shared" ref="T180:T182" si="12">+R180-S180</f>
        <v>0</v>
      </c>
    </row>
    <row r="181" spans="1:20" s="16" customFormat="1" ht="21" customHeight="1">
      <c r="A181" s="781"/>
      <c r="B181" s="800"/>
      <c r="C181" s="778"/>
      <c r="D181" s="778"/>
      <c r="E181" s="353" t="s">
        <v>530</v>
      </c>
      <c r="F181" s="374"/>
      <c r="G181" s="306"/>
      <c r="H181" s="377"/>
      <c r="I181" s="308"/>
      <c r="J181" s="308"/>
      <c r="K181" s="308"/>
      <c r="L181" s="353" t="s">
        <v>77</v>
      </c>
      <c r="M181" s="308"/>
      <c r="N181" s="308"/>
      <c r="O181" s="308"/>
      <c r="P181" s="308"/>
      <c r="Q181" s="308"/>
      <c r="R181" s="587">
        <f>+Hoja1!E207</f>
        <v>7294.7</v>
      </c>
      <c r="S181" s="363">
        <f>+Hoja1!J207</f>
        <v>6470.89</v>
      </c>
      <c r="T181" s="414">
        <f t="shared" si="12"/>
        <v>823.80999999999949</v>
      </c>
    </row>
    <row r="182" spans="1:20" s="16" customFormat="1" ht="22.5" customHeight="1" thickBot="1">
      <c r="A182" s="781"/>
      <c r="B182" s="801"/>
      <c r="C182" s="777"/>
      <c r="D182" s="777"/>
      <c r="E182" s="396" t="s">
        <v>524</v>
      </c>
      <c r="F182" s="373"/>
      <c r="G182" s="379"/>
      <c r="H182" s="311"/>
      <c r="I182" s="312"/>
      <c r="J182" s="312"/>
      <c r="K182" s="312"/>
      <c r="L182" s="396" t="s">
        <v>78</v>
      </c>
      <c r="M182" s="312"/>
      <c r="N182" s="312"/>
      <c r="O182" s="312"/>
      <c r="P182" s="312"/>
      <c r="Q182" s="312"/>
      <c r="R182" s="588">
        <f>+Hoja1!E218</f>
        <v>0</v>
      </c>
      <c r="S182" s="409">
        <f>+Hoja1!J218</f>
        <v>0</v>
      </c>
      <c r="T182" s="414">
        <f t="shared" si="12"/>
        <v>0</v>
      </c>
    </row>
    <row r="183" spans="1:20" s="16" customFormat="1" ht="14.25">
      <c r="A183" s="781"/>
      <c r="B183" s="812" t="s">
        <v>671</v>
      </c>
      <c r="C183" s="748" t="s">
        <v>1161</v>
      </c>
      <c r="D183" s="813" t="s">
        <v>486</v>
      </c>
      <c r="E183" s="413" t="s">
        <v>508</v>
      </c>
      <c r="F183" s="372"/>
      <c r="G183" s="378"/>
      <c r="H183" s="376"/>
      <c r="I183" s="303"/>
      <c r="J183" s="303"/>
      <c r="K183" s="303"/>
      <c r="L183" s="223" t="s">
        <v>102</v>
      </c>
      <c r="M183" s="303"/>
      <c r="N183" s="303"/>
      <c r="O183" s="303"/>
      <c r="P183" s="303"/>
      <c r="Q183" s="303"/>
      <c r="R183" s="593">
        <f>+Hoja1!E498</f>
        <v>41940</v>
      </c>
      <c r="S183" s="386">
        <f>+Hoja1!J498</f>
        <v>2391.31</v>
      </c>
      <c r="T183" s="414">
        <f>+R183-S183</f>
        <v>39548.69</v>
      </c>
    </row>
    <row r="184" spans="1:20" s="16" customFormat="1" ht="15" customHeight="1">
      <c r="A184" s="781"/>
      <c r="B184" s="797"/>
      <c r="C184" s="749"/>
      <c r="D184" s="814"/>
      <c r="E184" s="362" t="s">
        <v>508</v>
      </c>
      <c r="F184" s="374"/>
      <c r="G184" s="306"/>
      <c r="H184" s="377"/>
      <c r="I184" s="308"/>
      <c r="J184" s="308"/>
      <c r="K184" s="308"/>
      <c r="L184" s="218" t="s">
        <v>1106</v>
      </c>
      <c r="M184" s="308"/>
      <c r="N184" s="308"/>
      <c r="O184" s="308"/>
      <c r="P184" s="308"/>
      <c r="Q184" s="308"/>
      <c r="R184" s="590">
        <f>+Hoja1!E499</f>
        <v>360000</v>
      </c>
      <c r="S184" s="363">
        <f>+Hoja1!J499</f>
        <v>0</v>
      </c>
      <c r="T184" s="414">
        <f>+R184-S184</f>
        <v>360000</v>
      </c>
    </row>
    <row r="185" spans="1:20" s="16" customFormat="1" ht="15" customHeight="1">
      <c r="A185" s="781"/>
      <c r="B185" s="797"/>
      <c r="C185" s="749"/>
      <c r="D185" s="814"/>
      <c r="E185" s="218" t="s">
        <v>511</v>
      </c>
      <c r="F185" s="374"/>
      <c r="G185" s="306"/>
      <c r="H185" s="377"/>
      <c r="I185" s="308"/>
      <c r="J185" s="308"/>
      <c r="K185" s="308"/>
      <c r="L185" s="218" t="s">
        <v>1107</v>
      </c>
      <c r="M185" s="308"/>
      <c r="N185" s="308"/>
      <c r="O185" s="308"/>
      <c r="P185" s="308"/>
      <c r="Q185" s="308"/>
      <c r="R185" s="590">
        <f>+Hoja1!E500</f>
        <v>36160</v>
      </c>
      <c r="S185" s="363">
        <f>+Hoja1!J500</f>
        <v>0</v>
      </c>
      <c r="T185" s="414">
        <f>+R185-S185</f>
        <v>36160</v>
      </c>
    </row>
    <row r="186" spans="1:20" s="16" customFormat="1" ht="27.75" customHeight="1" thickBot="1">
      <c r="A186" s="781"/>
      <c r="B186" s="798"/>
      <c r="C186" s="750"/>
      <c r="D186" s="815"/>
      <c r="E186" s="221" t="s">
        <v>511</v>
      </c>
      <c r="F186" s="356"/>
      <c r="G186" s="357"/>
      <c r="H186" s="358"/>
      <c r="I186" s="359"/>
      <c r="J186" s="359"/>
      <c r="K186" s="359"/>
      <c r="L186" s="221" t="s">
        <v>1108</v>
      </c>
      <c r="M186" s="359"/>
      <c r="N186" s="359"/>
      <c r="O186" s="359"/>
      <c r="P186" s="359"/>
      <c r="Q186" s="359"/>
      <c r="R186" s="594">
        <f>+Hoja1!E501</f>
        <v>290833.33</v>
      </c>
      <c r="S186" s="364">
        <f>+Hoja1!J501</f>
        <v>205350</v>
      </c>
      <c r="T186" s="414">
        <f t="shared" ref="T186:T215" si="13">+R186-S186</f>
        <v>85483.330000000016</v>
      </c>
    </row>
    <row r="187" spans="1:20" s="16" customFormat="1" ht="24.75" customHeight="1">
      <c r="A187" s="781"/>
      <c r="B187" s="830" t="s">
        <v>753</v>
      </c>
      <c r="C187" s="814" t="s">
        <v>1162</v>
      </c>
      <c r="D187" s="749" t="s">
        <v>486</v>
      </c>
      <c r="E187" s="415" t="s">
        <v>437</v>
      </c>
      <c r="F187" s="416"/>
      <c r="G187" s="417"/>
      <c r="H187" s="418"/>
      <c r="I187" s="419"/>
      <c r="J187" s="419"/>
      <c r="K187" s="419"/>
      <c r="L187" s="415" t="s">
        <v>134</v>
      </c>
      <c r="M187" s="419"/>
      <c r="N187" s="419"/>
      <c r="O187" s="419"/>
      <c r="P187" s="419"/>
      <c r="Q187" s="419"/>
      <c r="R187" s="595">
        <f>+Hoja1!E410</f>
        <v>50584.08</v>
      </c>
      <c r="S187" s="597">
        <f>+Hoja1!J410</f>
        <v>13823.52</v>
      </c>
      <c r="T187" s="414">
        <f t="shared" si="13"/>
        <v>36760.559999999998</v>
      </c>
    </row>
    <row r="188" spans="1:20" s="16" customFormat="1" ht="21" customHeight="1">
      <c r="A188" s="781"/>
      <c r="B188" s="830"/>
      <c r="C188" s="814"/>
      <c r="D188" s="749"/>
      <c r="E188" s="353" t="s">
        <v>402</v>
      </c>
      <c r="F188" s="374"/>
      <c r="G188" s="306"/>
      <c r="H188" s="377"/>
      <c r="I188" s="308"/>
      <c r="J188" s="308"/>
      <c r="K188" s="308"/>
      <c r="L188" s="353" t="s">
        <v>403</v>
      </c>
      <c r="M188" s="308"/>
      <c r="N188" s="308"/>
      <c r="O188" s="308"/>
      <c r="P188" s="308"/>
      <c r="Q188" s="308"/>
      <c r="R188" s="587">
        <f>+Hoja1!E432</f>
        <v>45000</v>
      </c>
      <c r="S188" s="363">
        <f>+Hoja1!J432</f>
        <v>39922.879999999997</v>
      </c>
      <c r="T188" s="414">
        <f t="shared" si="13"/>
        <v>5077.1200000000026</v>
      </c>
    </row>
    <row r="189" spans="1:20" s="16" customFormat="1" ht="21" customHeight="1">
      <c r="A189" s="781"/>
      <c r="B189" s="830"/>
      <c r="C189" s="814"/>
      <c r="D189" s="749"/>
      <c r="E189" s="353" t="s">
        <v>415</v>
      </c>
      <c r="F189" s="258"/>
      <c r="G189" s="258"/>
      <c r="H189" s="258"/>
      <c r="I189" s="258"/>
      <c r="J189" s="258"/>
      <c r="K189" s="258"/>
      <c r="L189" s="353" t="s">
        <v>135</v>
      </c>
      <c r="M189" s="258"/>
      <c r="N189" s="258"/>
      <c r="O189" s="258"/>
      <c r="P189" s="258"/>
      <c r="Q189" s="258"/>
      <c r="R189" s="587">
        <f>+Hoja1!E425</f>
        <v>4975.3599999999997</v>
      </c>
      <c r="S189" s="363">
        <f>+Hoja1!J425</f>
        <v>0</v>
      </c>
      <c r="T189" s="414">
        <f>+R189-S189</f>
        <v>4975.3599999999997</v>
      </c>
    </row>
    <row r="190" spans="1:20" s="16" customFormat="1" ht="25.5" customHeight="1" thickBot="1">
      <c r="A190" s="781"/>
      <c r="B190" s="830"/>
      <c r="C190" s="814"/>
      <c r="D190" s="749"/>
      <c r="E190" s="396" t="s">
        <v>488</v>
      </c>
      <c r="F190" s="373"/>
      <c r="G190" s="379"/>
      <c r="H190" s="311"/>
      <c r="I190" s="312"/>
      <c r="J190" s="312"/>
      <c r="K190" s="312"/>
      <c r="L190" s="396" t="s">
        <v>147</v>
      </c>
      <c r="M190" s="312"/>
      <c r="N190" s="312"/>
      <c r="O190" s="312"/>
      <c r="P190" s="312"/>
      <c r="Q190" s="312"/>
      <c r="R190" s="588">
        <f>+Hoja1!E368</f>
        <v>11000</v>
      </c>
      <c r="S190" s="409">
        <f>+Hoja1!J368</f>
        <v>6017.6</v>
      </c>
      <c r="T190" s="429">
        <f t="shared" si="13"/>
        <v>4982.3999999999996</v>
      </c>
    </row>
    <row r="191" spans="1:20" s="22" customFormat="1" ht="15" customHeight="1">
      <c r="A191" s="781"/>
      <c r="B191" s="791" t="s">
        <v>308</v>
      </c>
      <c r="C191" s="748" t="s">
        <v>1163</v>
      </c>
      <c r="D191" s="748" t="s">
        <v>486</v>
      </c>
      <c r="E191" s="351" t="s">
        <v>489</v>
      </c>
      <c r="F191" s="257"/>
      <c r="G191" s="257"/>
      <c r="H191" s="257"/>
      <c r="I191" s="257"/>
      <c r="J191" s="257"/>
      <c r="K191" s="257"/>
      <c r="L191" s="351" t="s">
        <v>146</v>
      </c>
      <c r="M191" s="257"/>
      <c r="N191" s="257"/>
      <c r="O191" s="257"/>
      <c r="P191" s="257"/>
      <c r="Q191" s="257"/>
      <c r="R191" s="584">
        <f>+Hoja1!E369</f>
        <v>0</v>
      </c>
      <c r="S191" s="386">
        <f>+Hoja1!J369</f>
        <v>0</v>
      </c>
      <c r="T191" s="430">
        <f t="shared" si="13"/>
        <v>0</v>
      </c>
    </row>
    <row r="192" spans="1:20" s="22" customFormat="1" ht="15" customHeight="1">
      <c r="A192" s="781"/>
      <c r="B192" s="792"/>
      <c r="C192" s="749"/>
      <c r="D192" s="749"/>
      <c r="E192" s="353" t="s">
        <v>436</v>
      </c>
      <c r="F192" s="374"/>
      <c r="G192" s="306"/>
      <c r="H192" s="377"/>
      <c r="I192" s="308"/>
      <c r="J192" s="308"/>
      <c r="K192" s="308"/>
      <c r="L192" s="353" t="s">
        <v>159</v>
      </c>
      <c r="M192" s="308"/>
      <c r="N192" s="308"/>
      <c r="O192" s="308"/>
      <c r="P192" s="308"/>
      <c r="Q192" s="308"/>
      <c r="R192" s="587">
        <f>+Hoja1!E411</f>
        <v>63524.54</v>
      </c>
      <c r="S192" s="363">
        <f>+Hoja1!J411</f>
        <v>0</v>
      </c>
      <c r="T192" s="414">
        <f t="shared" si="13"/>
        <v>63524.54</v>
      </c>
    </row>
    <row r="193" spans="1:20" s="22" customFormat="1" ht="15" customHeight="1">
      <c r="A193" s="781"/>
      <c r="B193" s="792"/>
      <c r="C193" s="749"/>
      <c r="D193" s="749"/>
      <c r="E193" s="353" t="s">
        <v>435</v>
      </c>
      <c r="F193" s="374"/>
      <c r="G193" s="306"/>
      <c r="H193" s="377"/>
      <c r="I193" s="308"/>
      <c r="J193" s="308"/>
      <c r="K193" s="308"/>
      <c r="L193" s="353" t="s">
        <v>157</v>
      </c>
      <c r="M193" s="308"/>
      <c r="N193" s="308"/>
      <c r="O193" s="308"/>
      <c r="P193" s="308"/>
      <c r="Q193" s="308"/>
      <c r="R193" s="587">
        <f>+Hoja1!E412</f>
        <v>3212.11</v>
      </c>
      <c r="S193" s="363">
        <f>+Hoja1!J412</f>
        <v>0</v>
      </c>
      <c r="T193" s="414">
        <f t="shared" si="13"/>
        <v>3212.11</v>
      </c>
    </row>
    <row r="194" spans="1:20" s="16" customFormat="1" ht="15" customHeight="1">
      <c r="A194" s="781"/>
      <c r="B194" s="792"/>
      <c r="C194" s="749"/>
      <c r="D194" s="749"/>
      <c r="E194" s="353" t="s">
        <v>433</v>
      </c>
      <c r="F194" s="374"/>
      <c r="G194" s="306"/>
      <c r="H194" s="377"/>
      <c r="I194" s="308"/>
      <c r="J194" s="308"/>
      <c r="K194" s="308"/>
      <c r="L194" s="353" t="s">
        <v>158</v>
      </c>
      <c r="M194" s="308"/>
      <c r="N194" s="308"/>
      <c r="O194" s="308"/>
      <c r="P194" s="308"/>
      <c r="Q194" s="308"/>
      <c r="R194" s="587">
        <f>+Hoja1!E414</f>
        <v>0</v>
      </c>
      <c r="S194" s="363">
        <f>+Hoja1!J414</f>
        <v>0</v>
      </c>
      <c r="T194" s="414">
        <f t="shared" si="13"/>
        <v>0</v>
      </c>
    </row>
    <row r="195" spans="1:20" s="16" customFormat="1" ht="15" customHeight="1">
      <c r="A195" s="781"/>
      <c r="B195" s="792"/>
      <c r="C195" s="749"/>
      <c r="D195" s="749"/>
      <c r="E195" s="353" t="s">
        <v>404</v>
      </c>
      <c r="F195" s="374"/>
      <c r="G195" s="306"/>
      <c r="H195" s="377"/>
      <c r="I195" s="308"/>
      <c r="J195" s="308"/>
      <c r="K195" s="308"/>
      <c r="L195" s="353" t="s">
        <v>405</v>
      </c>
      <c r="M195" s="308"/>
      <c r="N195" s="308"/>
      <c r="O195" s="308"/>
      <c r="P195" s="308"/>
      <c r="Q195" s="308"/>
      <c r="R195" s="587">
        <f>+Hoja1!E431</f>
        <v>14220</v>
      </c>
      <c r="S195" s="363">
        <f>+Hoja1!J431</f>
        <v>14213.92</v>
      </c>
      <c r="T195" s="414">
        <f t="shared" si="13"/>
        <v>6.0799999999999272</v>
      </c>
    </row>
    <row r="196" spans="1:20" s="16" customFormat="1" ht="15" customHeight="1">
      <c r="A196" s="781"/>
      <c r="B196" s="792"/>
      <c r="C196" s="749"/>
      <c r="D196" s="749"/>
      <c r="E196" s="353" t="s">
        <v>396</v>
      </c>
      <c r="F196" s="374"/>
      <c r="G196" s="306"/>
      <c r="H196" s="377"/>
      <c r="I196" s="308"/>
      <c r="J196" s="308"/>
      <c r="K196" s="308"/>
      <c r="L196" s="353" t="s">
        <v>397</v>
      </c>
      <c r="M196" s="308"/>
      <c r="N196" s="308"/>
      <c r="O196" s="308"/>
      <c r="P196" s="308"/>
      <c r="Q196" s="308"/>
      <c r="R196" s="587">
        <f>+Hoja1!E435</f>
        <v>0</v>
      </c>
      <c r="S196" s="363">
        <f>+Hoja1!J435</f>
        <v>0</v>
      </c>
      <c r="T196" s="414">
        <f t="shared" si="13"/>
        <v>0</v>
      </c>
    </row>
    <row r="197" spans="1:20" s="16" customFormat="1" ht="15" customHeight="1" thickBot="1">
      <c r="A197" s="781"/>
      <c r="B197" s="793"/>
      <c r="C197" s="750"/>
      <c r="D197" s="750"/>
      <c r="E197" s="355" t="s">
        <v>394</v>
      </c>
      <c r="F197" s="356"/>
      <c r="G197" s="357"/>
      <c r="H197" s="358"/>
      <c r="I197" s="359"/>
      <c r="J197" s="359"/>
      <c r="K197" s="359"/>
      <c r="L197" s="355" t="s">
        <v>395</v>
      </c>
      <c r="M197" s="359"/>
      <c r="N197" s="359"/>
      <c r="O197" s="359"/>
      <c r="P197" s="359"/>
      <c r="Q197" s="359"/>
      <c r="R197" s="585">
        <f>+Hoja1!E436</f>
        <v>85.57</v>
      </c>
      <c r="S197" s="364">
        <f>+Hoja1!J436</f>
        <v>0</v>
      </c>
      <c r="T197" s="431">
        <f t="shared" si="13"/>
        <v>85.57</v>
      </c>
    </row>
    <row r="198" spans="1:20" s="14" customFormat="1" ht="71.25" hidden="1">
      <c r="A198" s="782"/>
      <c r="B198" s="432" t="s">
        <v>309</v>
      </c>
      <c r="C198" s="433" t="s">
        <v>312</v>
      </c>
      <c r="D198" s="433"/>
      <c r="E198" s="434"/>
      <c r="F198" s="434"/>
      <c r="G198" s="434"/>
      <c r="H198" s="434"/>
      <c r="I198" s="434"/>
      <c r="J198" s="434"/>
      <c r="K198" s="434"/>
      <c r="L198" s="434"/>
      <c r="M198" s="434"/>
      <c r="N198" s="434"/>
      <c r="O198" s="434"/>
      <c r="P198" s="434"/>
      <c r="Q198" s="434"/>
      <c r="R198" s="598"/>
      <c r="S198" s="599"/>
      <c r="T198" s="436">
        <f t="shared" si="13"/>
        <v>0</v>
      </c>
    </row>
    <row r="199" spans="1:20" s="16" customFormat="1" ht="18" hidden="1" customHeight="1">
      <c r="A199" s="781"/>
      <c r="B199" s="745" t="s">
        <v>1137</v>
      </c>
      <c r="C199" s="725" t="s">
        <v>312</v>
      </c>
      <c r="D199" s="787" t="s">
        <v>486</v>
      </c>
      <c r="E199" s="666"/>
      <c r="F199" s="666"/>
      <c r="G199" s="666"/>
      <c r="H199" s="666"/>
      <c r="I199" s="666"/>
      <c r="J199" s="666"/>
      <c r="K199" s="666"/>
      <c r="L199" s="666"/>
      <c r="M199" s="666"/>
      <c r="N199" s="666"/>
      <c r="O199" s="666"/>
      <c r="P199" s="666"/>
      <c r="Q199" s="666"/>
      <c r="R199" s="666"/>
      <c r="S199" s="666"/>
      <c r="T199" s="667"/>
    </row>
    <row r="200" spans="1:20" s="16" customFormat="1" ht="15.75" hidden="1" customHeight="1">
      <c r="A200" s="781"/>
      <c r="B200" s="786"/>
      <c r="C200" s="727"/>
      <c r="D200" s="788"/>
      <c r="E200" s="665"/>
      <c r="F200" s="665"/>
      <c r="G200" s="665"/>
      <c r="H200" s="665"/>
      <c r="I200" s="665"/>
      <c r="J200" s="665"/>
      <c r="K200" s="665"/>
      <c r="L200" s="665"/>
      <c r="M200" s="665"/>
      <c r="N200" s="665"/>
      <c r="O200" s="665"/>
      <c r="P200" s="665"/>
      <c r="Q200" s="665"/>
      <c r="R200" s="665"/>
      <c r="S200" s="665"/>
      <c r="T200" s="668"/>
    </row>
    <row r="201" spans="1:20" s="16" customFormat="1" ht="20.25" hidden="1" customHeight="1" thickBot="1">
      <c r="A201" s="781"/>
      <c r="B201" s="746"/>
      <c r="C201" s="726"/>
      <c r="D201" s="789"/>
      <c r="E201" s="669"/>
      <c r="F201" s="669"/>
      <c r="G201" s="669"/>
      <c r="H201" s="669"/>
      <c r="I201" s="669"/>
      <c r="J201" s="669"/>
      <c r="K201" s="669"/>
      <c r="L201" s="669"/>
      <c r="M201" s="669"/>
      <c r="N201" s="669"/>
      <c r="O201" s="669"/>
      <c r="P201" s="669"/>
      <c r="Q201" s="669"/>
      <c r="R201" s="669"/>
      <c r="S201" s="669"/>
      <c r="T201" s="670"/>
    </row>
    <row r="202" spans="1:20" s="16" customFormat="1" ht="20.25" customHeight="1">
      <c r="A202" s="781"/>
      <c r="B202" s="792" t="s">
        <v>1138</v>
      </c>
      <c r="C202" s="813" t="s">
        <v>1164</v>
      </c>
      <c r="D202" s="664"/>
      <c r="E202" s="415" t="s">
        <v>332</v>
      </c>
      <c r="F202" s="416"/>
      <c r="G202" s="417"/>
      <c r="H202" s="418"/>
      <c r="I202" s="638"/>
      <c r="J202" s="638"/>
      <c r="K202" s="638"/>
      <c r="L202" s="415" t="s">
        <v>333</v>
      </c>
      <c r="M202" s="638"/>
      <c r="N202" s="638"/>
      <c r="O202" s="638"/>
      <c r="P202" s="638"/>
      <c r="Q202" s="638"/>
      <c r="R202" s="595">
        <f>+Hoja1!E481</f>
        <v>0</v>
      </c>
      <c r="S202" s="597">
        <f>+Hoja1!J481</f>
        <v>0</v>
      </c>
      <c r="T202" s="619">
        <f>+R202-S202</f>
        <v>0</v>
      </c>
    </row>
    <row r="203" spans="1:20" s="16" customFormat="1" ht="20.25" customHeight="1">
      <c r="A203" s="781"/>
      <c r="B203" s="792"/>
      <c r="C203" s="814"/>
      <c r="D203" s="612"/>
      <c r="E203" s="353" t="s">
        <v>332</v>
      </c>
      <c r="F203" s="609"/>
      <c r="G203" s="617"/>
      <c r="H203" s="611"/>
      <c r="I203" s="614"/>
      <c r="J203" s="614"/>
      <c r="K203" s="614"/>
      <c r="L203" s="353" t="s">
        <v>334</v>
      </c>
      <c r="M203" s="614"/>
      <c r="N203" s="614"/>
      <c r="O203" s="614"/>
      <c r="P203" s="614"/>
      <c r="Q203" s="614"/>
      <c r="R203" s="587">
        <f>+Hoja1!E482</f>
        <v>50000</v>
      </c>
      <c r="S203" s="363">
        <f>+Hoja1!J482</f>
        <v>6405.6</v>
      </c>
      <c r="T203" s="414">
        <f>+R203-S203</f>
        <v>43594.400000000001</v>
      </c>
    </row>
    <row r="204" spans="1:20" s="16" customFormat="1" ht="20.25" customHeight="1">
      <c r="A204" s="781"/>
      <c r="B204" s="792"/>
      <c r="C204" s="814"/>
      <c r="D204" s="612"/>
      <c r="E204" s="353" t="s">
        <v>321</v>
      </c>
      <c r="F204" s="609"/>
      <c r="G204" s="617"/>
      <c r="H204" s="611"/>
      <c r="I204" s="614"/>
      <c r="J204" s="614"/>
      <c r="K204" s="614"/>
      <c r="L204" s="353" t="s">
        <v>322</v>
      </c>
      <c r="M204" s="614"/>
      <c r="N204" s="614"/>
      <c r="O204" s="614"/>
      <c r="P204" s="614"/>
      <c r="Q204" s="614"/>
      <c r="R204" s="587">
        <f>+Hoja1!E491</f>
        <v>0</v>
      </c>
      <c r="S204" s="363">
        <f>+Hoja1!J491</f>
        <v>0</v>
      </c>
      <c r="T204" s="414">
        <f>+R204-S204</f>
        <v>0</v>
      </c>
    </row>
    <row r="205" spans="1:20" s="16" customFormat="1" ht="31.5" customHeight="1">
      <c r="A205" s="781"/>
      <c r="B205" s="792"/>
      <c r="C205" s="814"/>
      <c r="D205" s="778" t="s">
        <v>486</v>
      </c>
      <c r="E205" s="353" t="s">
        <v>400</v>
      </c>
      <c r="F205" s="609"/>
      <c r="G205" s="617"/>
      <c r="H205" s="611"/>
      <c r="I205" s="614"/>
      <c r="J205" s="614"/>
      <c r="K205" s="614"/>
      <c r="L205" s="353" t="s">
        <v>401</v>
      </c>
      <c r="M205" s="614"/>
      <c r="N205" s="614"/>
      <c r="O205" s="614"/>
      <c r="P205" s="614"/>
      <c r="Q205" s="614"/>
      <c r="R205" s="587">
        <f>+Hoja1!E433</f>
        <v>7000</v>
      </c>
      <c r="S205" s="363">
        <f>+Hoja1!J433</f>
        <v>0</v>
      </c>
      <c r="T205" s="414">
        <f t="shared" si="13"/>
        <v>7000</v>
      </c>
    </row>
    <row r="206" spans="1:20" s="16" customFormat="1" ht="52.5" customHeight="1" thickBot="1">
      <c r="A206" s="781"/>
      <c r="B206" s="793"/>
      <c r="C206" s="815"/>
      <c r="D206" s="779"/>
      <c r="E206" s="355" t="s">
        <v>398</v>
      </c>
      <c r="F206" s="608"/>
      <c r="G206" s="618"/>
      <c r="H206" s="358"/>
      <c r="I206" s="615"/>
      <c r="J206" s="615"/>
      <c r="K206" s="615"/>
      <c r="L206" s="355" t="s">
        <v>399</v>
      </c>
      <c r="M206" s="615"/>
      <c r="N206" s="615"/>
      <c r="O206" s="615"/>
      <c r="P206" s="615"/>
      <c r="Q206" s="615"/>
      <c r="R206" s="585">
        <f>+Hoja1!E434</f>
        <v>7000</v>
      </c>
      <c r="S206" s="364">
        <f>+Hoja1!J434</f>
        <v>0</v>
      </c>
      <c r="T206" s="431">
        <f t="shared" si="13"/>
        <v>7000</v>
      </c>
    </row>
    <row r="207" spans="1:20" s="16" customFormat="1" ht="15" customHeight="1">
      <c r="A207" s="781"/>
      <c r="B207" s="842" t="s">
        <v>1139</v>
      </c>
      <c r="C207" s="813" t="s">
        <v>1165</v>
      </c>
      <c r="D207" s="248" t="s">
        <v>486</v>
      </c>
      <c r="E207" s="351" t="s">
        <v>416</v>
      </c>
      <c r="F207" s="607"/>
      <c r="G207" s="616"/>
      <c r="H207" s="610"/>
      <c r="I207" s="303"/>
      <c r="J207" s="303"/>
      <c r="K207" s="303"/>
      <c r="L207" s="351" t="s">
        <v>160</v>
      </c>
      <c r="M207" s="303"/>
      <c r="N207" s="303"/>
      <c r="O207" s="303"/>
      <c r="P207" s="303"/>
      <c r="Q207" s="303"/>
      <c r="R207" s="584">
        <f>+Hoja1!E424</f>
        <v>18396.04</v>
      </c>
      <c r="S207" s="386">
        <f>+Hoja1!J424</f>
        <v>0</v>
      </c>
      <c r="T207" s="430">
        <f t="shared" si="13"/>
        <v>18396.04</v>
      </c>
    </row>
    <row r="208" spans="1:20" s="16" customFormat="1" ht="15" customHeight="1">
      <c r="A208" s="781"/>
      <c r="B208" s="843"/>
      <c r="C208" s="814"/>
      <c r="D208" s="246"/>
      <c r="E208" s="353" t="s">
        <v>414</v>
      </c>
      <c r="F208" s="609"/>
      <c r="G208" s="617"/>
      <c r="H208" s="611"/>
      <c r="I208" s="614"/>
      <c r="J208" s="614"/>
      <c r="K208" s="614"/>
      <c r="L208" s="353" t="s">
        <v>162</v>
      </c>
      <c r="M208" s="614"/>
      <c r="N208" s="614"/>
      <c r="O208" s="614"/>
      <c r="P208" s="614"/>
      <c r="Q208" s="614"/>
      <c r="R208" s="587">
        <f>+Hoja1!E426</f>
        <v>63850</v>
      </c>
      <c r="S208" s="363">
        <f>+Hoja1!J426</f>
        <v>27648.400000000001</v>
      </c>
      <c r="T208" s="414">
        <f t="shared" si="13"/>
        <v>36201.599999999999</v>
      </c>
    </row>
    <row r="209" spans="1:20" s="16" customFormat="1" ht="15" customHeight="1">
      <c r="A209" s="781"/>
      <c r="B209" s="843"/>
      <c r="C209" s="814"/>
      <c r="D209" s="246"/>
      <c r="E209" s="353" t="s">
        <v>412</v>
      </c>
      <c r="F209" s="609"/>
      <c r="G209" s="617"/>
      <c r="H209" s="611"/>
      <c r="I209" s="614"/>
      <c r="J209" s="614"/>
      <c r="K209" s="614"/>
      <c r="L209" s="353" t="s">
        <v>413</v>
      </c>
      <c r="M209" s="614"/>
      <c r="N209" s="614"/>
      <c r="O209" s="614"/>
      <c r="P209" s="614"/>
      <c r="Q209" s="614"/>
      <c r="R209" s="587">
        <f>+Hoja1!E427</f>
        <v>50400</v>
      </c>
      <c r="S209" s="363">
        <f>+Hoja1!J427</f>
        <v>49146.13</v>
      </c>
      <c r="T209" s="414">
        <f t="shared" si="13"/>
        <v>1253.8700000000026</v>
      </c>
    </row>
    <row r="210" spans="1:20" s="16" customFormat="1" ht="15" customHeight="1">
      <c r="A210" s="781"/>
      <c r="B210" s="843"/>
      <c r="C210" s="814"/>
      <c r="D210" s="246"/>
      <c r="E210" s="353" t="s">
        <v>410</v>
      </c>
      <c r="F210" s="609"/>
      <c r="G210" s="617"/>
      <c r="H210" s="611"/>
      <c r="I210" s="614"/>
      <c r="J210" s="614"/>
      <c r="K210" s="614"/>
      <c r="L210" s="353" t="s">
        <v>411</v>
      </c>
      <c r="M210" s="614"/>
      <c r="N210" s="614"/>
      <c r="O210" s="614"/>
      <c r="P210" s="614"/>
      <c r="Q210" s="614"/>
      <c r="R210" s="587">
        <f>+Hoja1!E428</f>
        <v>20183.61</v>
      </c>
      <c r="S210" s="363">
        <f>+Hoja1!J428</f>
        <v>18072.22</v>
      </c>
      <c r="T210" s="414">
        <f t="shared" si="13"/>
        <v>2111.3899999999994</v>
      </c>
    </row>
    <row r="211" spans="1:20" s="16" customFormat="1" ht="15" customHeight="1" thickBot="1">
      <c r="A211" s="781"/>
      <c r="B211" s="844"/>
      <c r="C211" s="815"/>
      <c r="D211" s="247"/>
      <c r="E211" s="355" t="s">
        <v>406</v>
      </c>
      <c r="F211" s="608"/>
      <c r="G211" s="618"/>
      <c r="H211" s="358"/>
      <c r="I211" s="615"/>
      <c r="J211" s="615"/>
      <c r="K211" s="615"/>
      <c r="L211" s="355" t="s">
        <v>407</v>
      </c>
      <c r="M211" s="615"/>
      <c r="N211" s="615"/>
      <c r="O211" s="615"/>
      <c r="P211" s="615"/>
      <c r="Q211" s="615"/>
      <c r="R211" s="585">
        <f>+Hoja1!E430</f>
        <v>24928.720000000001</v>
      </c>
      <c r="S211" s="364">
        <f>+Hoja1!J430</f>
        <v>21591.93</v>
      </c>
      <c r="T211" s="431">
        <f>+R211-S211</f>
        <v>3336.7900000000009</v>
      </c>
    </row>
    <row r="212" spans="1:20" s="16" customFormat="1" ht="15" customHeight="1">
      <c r="A212" s="781"/>
      <c r="B212" s="839" t="s">
        <v>310</v>
      </c>
      <c r="C212" s="813" t="s">
        <v>1166</v>
      </c>
      <c r="D212" s="242"/>
      <c r="E212" s="415" t="s">
        <v>408</v>
      </c>
      <c r="F212" s="416"/>
      <c r="G212" s="417"/>
      <c r="H212" s="418"/>
      <c r="I212" s="613"/>
      <c r="J212" s="613"/>
      <c r="K212" s="613"/>
      <c r="L212" s="415" t="s">
        <v>409</v>
      </c>
      <c r="M212" s="613"/>
      <c r="N212" s="613"/>
      <c r="O212" s="613"/>
      <c r="P212" s="613"/>
      <c r="Q212" s="613"/>
      <c r="R212" s="595">
        <f>+Hoja1!E429</f>
        <v>9060</v>
      </c>
      <c r="S212" s="597">
        <f>+Hoja1!J429</f>
        <v>6255.23</v>
      </c>
      <c r="T212" s="619">
        <f>+R212-S212</f>
        <v>2804.7700000000004</v>
      </c>
    </row>
    <row r="213" spans="1:20" s="16" customFormat="1" ht="15" customHeight="1">
      <c r="A213" s="781"/>
      <c r="B213" s="840"/>
      <c r="C213" s="814"/>
      <c r="D213" s="246"/>
      <c r="E213" s="353" t="s">
        <v>327</v>
      </c>
      <c r="F213" s="609"/>
      <c r="G213" s="617"/>
      <c r="H213" s="611"/>
      <c r="I213" s="614"/>
      <c r="J213" s="614"/>
      <c r="K213" s="614"/>
      <c r="L213" s="353" t="s">
        <v>164</v>
      </c>
      <c r="M213" s="614"/>
      <c r="N213" s="614"/>
      <c r="O213" s="614"/>
      <c r="P213" s="614"/>
      <c r="Q213" s="614"/>
      <c r="R213" s="587">
        <f>+Hoja1!E486</f>
        <v>13130.99</v>
      </c>
      <c r="S213" s="363">
        <f>+Hoja1!J486</f>
        <v>8101.62</v>
      </c>
      <c r="T213" s="414">
        <f t="shared" si="13"/>
        <v>5029.37</v>
      </c>
    </row>
    <row r="214" spans="1:20" s="16" customFormat="1" ht="15" customHeight="1">
      <c r="A214" s="781"/>
      <c r="B214" s="840"/>
      <c r="C214" s="814"/>
      <c r="D214" s="246"/>
      <c r="E214" s="353" t="s">
        <v>324</v>
      </c>
      <c r="F214" s="609"/>
      <c r="G214" s="617"/>
      <c r="H214" s="611"/>
      <c r="I214" s="614"/>
      <c r="J214" s="614"/>
      <c r="K214" s="614"/>
      <c r="L214" s="353" t="s">
        <v>163</v>
      </c>
      <c r="M214" s="614"/>
      <c r="N214" s="614"/>
      <c r="O214" s="614"/>
      <c r="P214" s="614"/>
      <c r="Q214" s="614"/>
      <c r="R214" s="587">
        <f>+Hoja1!E489</f>
        <v>8767.7000000000007</v>
      </c>
      <c r="S214" s="363">
        <f>+Hoja1!J489</f>
        <v>8736.4599999999991</v>
      </c>
      <c r="T214" s="414">
        <f>+R214-S214</f>
        <v>31.240000000001601</v>
      </c>
    </row>
    <row r="215" spans="1:20" s="16" customFormat="1" ht="15" customHeight="1" thickBot="1">
      <c r="A215" s="781"/>
      <c r="B215" s="841"/>
      <c r="C215" s="815"/>
      <c r="D215" s="247"/>
      <c r="E215" s="355" t="s">
        <v>323</v>
      </c>
      <c r="F215" s="608"/>
      <c r="G215" s="618"/>
      <c r="H215" s="358"/>
      <c r="I215" s="615"/>
      <c r="J215" s="615"/>
      <c r="K215" s="615"/>
      <c r="L215" s="355" t="s">
        <v>161</v>
      </c>
      <c r="M215" s="615"/>
      <c r="N215" s="615"/>
      <c r="O215" s="615"/>
      <c r="P215" s="615"/>
      <c r="Q215" s="615"/>
      <c r="R215" s="585">
        <f>+Hoja1!E490</f>
        <v>32400</v>
      </c>
      <c r="S215" s="364">
        <f>+Hoja1!J490</f>
        <v>15356.11</v>
      </c>
      <c r="T215" s="431">
        <f t="shared" si="13"/>
        <v>17043.89</v>
      </c>
    </row>
    <row r="216" spans="1:20" s="14" customFormat="1" ht="57" hidden="1">
      <c r="A216" s="782"/>
      <c r="B216" s="432" t="s">
        <v>311</v>
      </c>
      <c r="C216" s="437" t="s">
        <v>312</v>
      </c>
      <c r="D216" s="438" t="s">
        <v>486</v>
      </c>
      <c r="E216" s="425"/>
      <c r="F216" s="439"/>
      <c r="G216" s="440"/>
      <c r="H216" s="441"/>
      <c r="I216" s="442"/>
      <c r="J216" s="442"/>
      <c r="K216" s="442"/>
      <c r="L216" s="443"/>
      <c r="M216" s="442"/>
      <c r="N216" s="442"/>
      <c r="O216" s="442"/>
      <c r="P216" s="442"/>
      <c r="Q216" s="442"/>
      <c r="R216" s="600"/>
      <c r="S216" s="599"/>
      <c r="T216" s="435"/>
    </row>
    <row r="217" spans="1:20" s="14" customFormat="1" ht="14.25">
      <c r="A217" s="781"/>
      <c r="B217" s="773" t="s">
        <v>718</v>
      </c>
      <c r="C217" s="725"/>
      <c r="D217" s="725" t="s">
        <v>486</v>
      </c>
      <c r="E217" s="351" t="s">
        <v>711</v>
      </c>
      <c r="F217" s="372"/>
      <c r="G217" s="378"/>
      <c r="H217" s="376"/>
      <c r="I217" s="303"/>
      <c r="J217" s="303"/>
      <c r="K217" s="303"/>
      <c r="L217" s="351" t="s">
        <v>712</v>
      </c>
      <c r="M217" s="303"/>
      <c r="N217" s="303"/>
      <c r="O217" s="303"/>
      <c r="P217" s="303"/>
      <c r="Q217" s="303"/>
      <c r="R217" s="582">
        <f>+Hoja1!E287</f>
        <v>102475.44</v>
      </c>
      <c r="S217" s="583">
        <f>+Hoja1!J287</f>
        <v>98958.13</v>
      </c>
      <c r="T217" s="310">
        <f t="shared" ref="T217:T225" si="14">+R217-S217</f>
        <v>3517.3099999999977</v>
      </c>
    </row>
    <row r="218" spans="1:20" s="14" customFormat="1" ht="14.25">
      <c r="A218" s="781"/>
      <c r="B218" s="845"/>
      <c r="C218" s="727"/>
      <c r="D218" s="727"/>
      <c r="E218" s="353" t="s">
        <v>713</v>
      </c>
      <c r="F218" s="374"/>
      <c r="G218" s="306"/>
      <c r="H218" s="377"/>
      <c r="I218" s="308"/>
      <c r="J218" s="308"/>
      <c r="K218" s="308"/>
      <c r="L218" s="353" t="s">
        <v>714</v>
      </c>
      <c r="M218" s="308"/>
      <c r="N218" s="308"/>
      <c r="O218" s="308"/>
      <c r="P218" s="308"/>
      <c r="Q218" s="308"/>
      <c r="R218" s="587">
        <f>+Hoja1!E288</f>
        <v>94605.9</v>
      </c>
      <c r="S218" s="245">
        <f>+Hoja1!J288</f>
        <v>87414.61</v>
      </c>
      <c r="T218" s="310">
        <f t="shared" si="14"/>
        <v>7191.2899999999936</v>
      </c>
    </row>
    <row r="219" spans="1:20" s="14" customFormat="1" ht="14.25">
      <c r="A219" s="781"/>
      <c r="B219" s="845"/>
      <c r="C219" s="727"/>
      <c r="D219" s="727"/>
      <c r="E219" s="353" t="s">
        <v>715</v>
      </c>
      <c r="F219" s="374"/>
      <c r="G219" s="306"/>
      <c r="H219" s="377"/>
      <c r="I219" s="308"/>
      <c r="J219" s="308"/>
      <c r="K219" s="308"/>
      <c r="L219" s="353" t="s">
        <v>716</v>
      </c>
      <c r="M219" s="308"/>
      <c r="N219" s="308"/>
      <c r="O219" s="308"/>
      <c r="P219" s="308"/>
      <c r="Q219" s="308"/>
      <c r="R219" s="587">
        <f>+Hoja1!E292</f>
        <v>199106.59</v>
      </c>
      <c r="S219" s="245">
        <f>+Hoja1!J292</f>
        <v>183302.83</v>
      </c>
      <c r="T219" s="310">
        <f t="shared" si="14"/>
        <v>15803.760000000009</v>
      </c>
    </row>
    <row r="220" spans="1:20" s="14" customFormat="1" ht="14.25">
      <c r="A220" s="781"/>
      <c r="B220" s="845"/>
      <c r="C220" s="727"/>
      <c r="D220" s="727"/>
      <c r="E220" s="353" t="s">
        <v>682</v>
      </c>
      <c r="F220" s="374"/>
      <c r="G220" s="306"/>
      <c r="H220" s="377"/>
      <c r="I220" s="308"/>
      <c r="J220" s="308"/>
      <c r="K220" s="308"/>
      <c r="L220" s="353" t="s">
        <v>717</v>
      </c>
      <c r="M220" s="308"/>
      <c r="N220" s="308"/>
      <c r="O220" s="308"/>
      <c r="P220" s="308"/>
      <c r="Q220" s="308"/>
      <c r="R220" s="587">
        <f>+Hoja1!E293</f>
        <v>0</v>
      </c>
      <c r="S220" s="245">
        <f>+Hoja1!J293</f>
        <v>0</v>
      </c>
      <c r="T220" s="310">
        <f t="shared" si="14"/>
        <v>0</v>
      </c>
    </row>
    <row r="221" spans="1:20" s="14" customFormat="1" ht="14.25">
      <c r="A221" s="781"/>
      <c r="B221" s="845"/>
      <c r="C221" s="727"/>
      <c r="D221" s="727"/>
      <c r="E221" s="353" t="s">
        <v>719</v>
      </c>
      <c r="F221" s="374"/>
      <c r="G221" s="306"/>
      <c r="H221" s="377"/>
      <c r="I221" s="308"/>
      <c r="J221" s="308"/>
      <c r="K221" s="308"/>
      <c r="L221" s="353" t="s">
        <v>721</v>
      </c>
      <c r="M221" s="308"/>
      <c r="N221" s="308"/>
      <c r="O221" s="308"/>
      <c r="P221" s="308"/>
      <c r="Q221" s="308"/>
      <c r="R221" s="587">
        <f>+Hoja1!E295</f>
        <v>8246.49</v>
      </c>
      <c r="S221" s="245">
        <f>+Hoja1!J295</f>
        <v>8246.49</v>
      </c>
      <c r="T221" s="310">
        <f t="shared" si="14"/>
        <v>0</v>
      </c>
    </row>
    <row r="222" spans="1:20" s="14" customFormat="1" ht="14.25">
      <c r="A222" s="781"/>
      <c r="B222" s="845"/>
      <c r="C222" s="727"/>
      <c r="D222" s="727"/>
      <c r="E222" s="353" t="s">
        <v>720</v>
      </c>
      <c r="F222" s="374"/>
      <c r="G222" s="306"/>
      <c r="H222" s="377"/>
      <c r="I222" s="308"/>
      <c r="J222" s="308"/>
      <c r="K222" s="308"/>
      <c r="L222" s="353" t="s">
        <v>722</v>
      </c>
      <c r="M222" s="308"/>
      <c r="N222" s="308"/>
      <c r="O222" s="308"/>
      <c r="P222" s="308"/>
      <c r="Q222" s="308"/>
      <c r="R222" s="587">
        <f>+Hoja1!E296</f>
        <v>8337.2099999999991</v>
      </c>
      <c r="S222" s="245">
        <f>+Hoja1!J296</f>
        <v>8161.41</v>
      </c>
      <c r="T222" s="310">
        <f t="shared" si="14"/>
        <v>175.79999999999927</v>
      </c>
    </row>
    <row r="223" spans="1:20" s="14" customFormat="1" ht="14.25">
      <c r="A223" s="781"/>
      <c r="B223" s="845"/>
      <c r="C223" s="727"/>
      <c r="D223" s="727"/>
      <c r="E223" s="353" t="s">
        <v>723</v>
      </c>
      <c r="F223" s="374"/>
      <c r="G223" s="306"/>
      <c r="H223" s="377"/>
      <c r="I223" s="308"/>
      <c r="J223" s="308"/>
      <c r="K223" s="308"/>
      <c r="L223" s="353" t="s">
        <v>724</v>
      </c>
      <c r="M223" s="308"/>
      <c r="N223" s="308"/>
      <c r="O223" s="308"/>
      <c r="P223" s="308"/>
      <c r="Q223" s="308"/>
      <c r="R223" s="587">
        <f>+Hoja1!E300</f>
        <v>16086.7</v>
      </c>
      <c r="S223" s="245">
        <f>+Hoja1!J300</f>
        <v>15465.41</v>
      </c>
      <c r="T223" s="310">
        <f t="shared" si="14"/>
        <v>621.29000000000087</v>
      </c>
    </row>
    <row r="224" spans="1:20" s="14" customFormat="1" ht="14.25">
      <c r="A224" s="781"/>
      <c r="B224" s="845"/>
      <c r="C224" s="727"/>
      <c r="D224" s="727"/>
      <c r="E224" s="353" t="s">
        <v>725</v>
      </c>
      <c r="F224" s="374"/>
      <c r="G224" s="306"/>
      <c r="H224" s="377"/>
      <c r="I224" s="308"/>
      <c r="J224" s="308"/>
      <c r="K224" s="308"/>
      <c r="L224" s="353" t="s">
        <v>727</v>
      </c>
      <c r="M224" s="308"/>
      <c r="N224" s="308"/>
      <c r="O224" s="308"/>
      <c r="P224" s="308"/>
      <c r="Q224" s="308"/>
      <c r="R224" s="587">
        <f>+Hoja1!E301</f>
        <v>2857.77</v>
      </c>
      <c r="S224" s="245">
        <f>+Hoja1!J301</f>
        <v>2857.77</v>
      </c>
      <c r="T224" s="310">
        <f t="shared" si="14"/>
        <v>0</v>
      </c>
    </row>
    <row r="225" spans="1:20" s="14" customFormat="1" ht="14.25">
      <c r="A225" s="781"/>
      <c r="B225" s="845"/>
      <c r="C225" s="727"/>
      <c r="D225" s="727"/>
      <c r="E225" s="353" t="s">
        <v>726</v>
      </c>
      <c r="F225" s="374"/>
      <c r="G225" s="306"/>
      <c r="H225" s="377"/>
      <c r="I225" s="308"/>
      <c r="J225" s="308"/>
      <c r="K225" s="308"/>
      <c r="L225" s="353" t="s">
        <v>728</v>
      </c>
      <c r="M225" s="308"/>
      <c r="N225" s="308"/>
      <c r="O225" s="308"/>
      <c r="P225" s="308"/>
      <c r="Q225" s="308"/>
      <c r="R225" s="587">
        <f>+Hoja1!E302</f>
        <v>6152.6</v>
      </c>
      <c r="S225" s="245">
        <f>+Hoja1!J302</f>
        <v>6019.27</v>
      </c>
      <c r="T225" s="310">
        <f t="shared" si="14"/>
        <v>133.32999999999993</v>
      </c>
    </row>
    <row r="226" spans="1:20" s="14" customFormat="1" ht="14.25">
      <c r="A226" s="781"/>
      <c r="B226" s="845"/>
      <c r="C226" s="727"/>
      <c r="D226" s="727"/>
      <c r="E226" s="353" t="s">
        <v>729</v>
      </c>
      <c r="F226" s="374"/>
      <c r="G226" s="306"/>
      <c r="H226" s="377"/>
      <c r="I226" s="308"/>
      <c r="J226" s="308"/>
      <c r="K226" s="308"/>
      <c r="L226" s="353" t="s">
        <v>730</v>
      </c>
      <c r="M226" s="308"/>
      <c r="N226" s="308"/>
      <c r="O226" s="308"/>
      <c r="P226" s="308"/>
      <c r="Q226" s="308"/>
      <c r="R226" s="587">
        <f>+Hoja1!E306</f>
        <v>14304.98</v>
      </c>
      <c r="S226" s="245">
        <f>+Hoja1!J306</f>
        <v>13741.99</v>
      </c>
      <c r="T226" s="310">
        <f>+R226-S226</f>
        <v>562.98999999999978</v>
      </c>
    </row>
    <row r="227" spans="1:20" s="14" customFormat="1" ht="14.25">
      <c r="A227" s="781"/>
      <c r="B227" s="845"/>
      <c r="C227" s="727"/>
      <c r="D227" s="727"/>
      <c r="E227" s="353" t="s">
        <v>731</v>
      </c>
      <c r="F227" s="374"/>
      <c r="G227" s="306"/>
      <c r="H227" s="377"/>
      <c r="I227" s="308"/>
      <c r="J227" s="308"/>
      <c r="K227" s="308"/>
      <c r="L227" s="353" t="s">
        <v>80</v>
      </c>
      <c r="M227" s="308"/>
      <c r="N227" s="308"/>
      <c r="O227" s="308"/>
      <c r="P227" s="308"/>
      <c r="Q227" s="308"/>
      <c r="R227" s="587">
        <f>+Hoja1!E308</f>
        <v>0</v>
      </c>
      <c r="S227" s="245">
        <f>+Hoja1!J308</f>
        <v>0</v>
      </c>
      <c r="T227" s="310">
        <f t="shared" ref="T227:T278" si="15">+R227-S227</f>
        <v>0</v>
      </c>
    </row>
    <row r="228" spans="1:20" s="14" customFormat="1" ht="14.25">
      <c r="A228" s="781"/>
      <c r="B228" s="845"/>
      <c r="C228" s="727"/>
      <c r="D228" s="727"/>
      <c r="E228" s="353" t="s">
        <v>732</v>
      </c>
      <c r="F228" s="374"/>
      <c r="G228" s="306"/>
      <c r="H228" s="377"/>
      <c r="I228" s="308"/>
      <c r="J228" s="308"/>
      <c r="K228" s="308"/>
      <c r="L228" s="353" t="s">
        <v>82</v>
      </c>
      <c r="M228" s="308"/>
      <c r="N228" s="308"/>
      <c r="O228" s="308"/>
      <c r="P228" s="308"/>
      <c r="Q228" s="308"/>
      <c r="R228" s="587">
        <f>+Hoja1!E309</f>
        <v>2785.54</v>
      </c>
      <c r="S228" s="245">
        <f>+Hoja1!J309</f>
        <v>2760.13</v>
      </c>
      <c r="T228" s="310">
        <f t="shared" si="15"/>
        <v>25.409999999999854</v>
      </c>
    </row>
    <row r="229" spans="1:20" s="14" customFormat="1" ht="14.25">
      <c r="A229" s="781"/>
      <c r="B229" s="845"/>
      <c r="C229" s="727"/>
      <c r="D229" s="727"/>
      <c r="E229" s="353" t="s">
        <v>733</v>
      </c>
      <c r="F229" s="374"/>
      <c r="G229" s="306"/>
      <c r="H229" s="377"/>
      <c r="I229" s="308"/>
      <c r="J229" s="308"/>
      <c r="K229" s="308"/>
      <c r="L229" s="353" t="s">
        <v>81</v>
      </c>
      <c r="M229" s="308"/>
      <c r="N229" s="308"/>
      <c r="O229" s="308"/>
      <c r="P229" s="308"/>
      <c r="Q229" s="308"/>
      <c r="R229" s="587">
        <f>+Hoja1!E310</f>
        <v>18799.45</v>
      </c>
      <c r="S229" s="245">
        <f>+Hoja1!J310</f>
        <v>17546.7</v>
      </c>
      <c r="T229" s="310">
        <f t="shared" si="15"/>
        <v>1252.75</v>
      </c>
    </row>
    <row r="230" spans="1:20" s="14" customFormat="1" ht="14.25">
      <c r="A230" s="781"/>
      <c r="B230" s="845"/>
      <c r="C230" s="727"/>
      <c r="D230" s="727"/>
      <c r="E230" s="353" t="s">
        <v>734</v>
      </c>
      <c r="F230" s="374"/>
      <c r="G230" s="306"/>
      <c r="H230" s="377"/>
      <c r="I230" s="308"/>
      <c r="J230" s="308"/>
      <c r="K230" s="308"/>
      <c r="L230" s="353" t="s">
        <v>735</v>
      </c>
      <c r="M230" s="308"/>
      <c r="N230" s="308"/>
      <c r="O230" s="308"/>
      <c r="P230" s="308"/>
      <c r="Q230" s="308"/>
      <c r="R230" s="587">
        <f>+Hoja1!E314</f>
        <v>9284.23</v>
      </c>
      <c r="S230" s="245">
        <f>+Hoja1!J314</f>
        <v>8779.81</v>
      </c>
      <c r="T230" s="310">
        <f t="shared" si="15"/>
        <v>504.42000000000007</v>
      </c>
    </row>
    <row r="231" spans="1:20" s="14" customFormat="1" ht="14.25">
      <c r="A231" s="781"/>
      <c r="B231" s="845"/>
      <c r="C231" s="727"/>
      <c r="D231" s="727"/>
      <c r="E231" s="353" t="s">
        <v>686</v>
      </c>
      <c r="F231" s="374"/>
      <c r="G231" s="306"/>
      <c r="H231" s="377"/>
      <c r="I231" s="308"/>
      <c r="J231" s="308"/>
      <c r="K231" s="308"/>
      <c r="L231" s="353" t="s">
        <v>83</v>
      </c>
      <c r="M231" s="308"/>
      <c r="N231" s="308"/>
      <c r="O231" s="308"/>
      <c r="P231" s="308"/>
      <c r="Q231" s="308"/>
      <c r="R231" s="587">
        <f>+Hoja1!E315</f>
        <v>400</v>
      </c>
      <c r="S231" s="245">
        <f>+Hoja1!J315</f>
        <v>374.93</v>
      </c>
      <c r="T231" s="310">
        <f t="shared" si="15"/>
        <v>25.069999999999993</v>
      </c>
    </row>
    <row r="232" spans="1:20" s="14" customFormat="1" ht="14.25">
      <c r="A232" s="781"/>
      <c r="B232" s="845"/>
      <c r="C232" s="727"/>
      <c r="D232" s="727"/>
      <c r="E232" s="353" t="s">
        <v>736</v>
      </c>
      <c r="F232" s="374"/>
      <c r="G232" s="306"/>
      <c r="H232" s="377"/>
      <c r="I232" s="308"/>
      <c r="J232" s="308"/>
      <c r="K232" s="308"/>
      <c r="L232" s="353" t="s">
        <v>742</v>
      </c>
      <c r="M232" s="308"/>
      <c r="N232" s="308"/>
      <c r="O232" s="308"/>
      <c r="P232" s="308"/>
      <c r="Q232" s="308"/>
      <c r="R232" s="587">
        <f>+Hoja1!E317</f>
        <v>11573.82</v>
      </c>
      <c r="S232" s="245">
        <f>+Hoja1!J317</f>
        <v>11572.3</v>
      </c>
      <c r="T232" s="310">
        <f t="shared" si="15"/>
        <v>1.5200000000004366</v>
      </c>
    </row>
    <row r="233" spans="1:20" s="14" customFormat="1" ht="14.25">
      <c r="A233" s="781"/>
      <c r="B233" s="845"/>
      <c r="C233" s="727"/>
      <c r="D233" s="727"/>
      <c r="E233" s="353" t="s">
        <v>737</v>
      </c>
      <c r="F233" s="374"/>
      <c r="G233" s="306"/>
      <c r="H233" s="377"/>
      <c r="I233" s="308"/>
      <c r="J233" s="308"/>
      <c r="K233" s="308"/>
      <c r="L233" s="353" t="s">
        <v>743</v>
      </c>
      <c r="M233" s="308"/>
      <c r="N233" s="308"/>
      <c r="O233" s="308"/>
      <c r="P233" s="308"/>
      <c r="Q233" s="308"/>
      <c r="R233" s="587">
        <f>+Hoja1!E318</f>
        <v>14020.6</v>
      </c>
      <c r="S233" s="245">
        <f>+Hoja1!J318</f>
        <v>12951.9</v>
      </c>
      <c r="T233" s="310">
        <f t="shared" si="15"/>
        <v>1068.7000000000007</v>
      </c>
    </row>
    <row r="234" spans="1:20" s="14" customFormat="1" ht="14.25">
      <c r="A234" s="781"/>
      <c r="B234" s="845"/>
      <c r="C234" s="727"/>
      <c r="D234" s="727"/>
      <c r="E234" s="353" t="s">
        <v>738</v>
      </c>
      <c r="F234" s="374"/>
      <c r="G234" s="306"/>
      <c r="H234" s="377"/>
      <c r="I234" s="308"/>
      <c r="J234" s="308"/>
      <c r="K234" s="308"/>
      <c r="L234" s="353" t="s">
        <v>744</v>
      </c>
      <c r="M234" s="308"/>
      <c r="N234" s="308"/>
      <c r="O234" s="308"/>
      <c r="P234" s="308"/>
      <c r="Q234" s="308"/>
      <c r="R234" s="587">
        <f>+Hoja1!E322</f>
        <v>25591.91</v>
      </c>
      <c r="S234" s="245">
        <f>+Hoja1!J322</f>
        <v>23590.75</v>
      </c>
      <c r="T234" s="310">
        <f t="shared" si="15"/>
        <v>2001.1599999999999</v>
      </c>
    </row>
    <row r="235" spans="1:20" s="14" customFormat="1" ht="14.25">
      <c r="A235" s="781"/>
      <c r="B235" s="845"/>
      <c r="C235" s="727"/>
      <c r="D235" s="727"/>
      <c r="E235" s="353" t="s">
        <v>739</v>
      </c>
      <c r="F235" s="374"/>
      <c r="G235" s="306"/>
      <c r="H235" s="377"/>
      <c r="I235" s="308"/>
      <c r="J235" s="308"/>
      <c r="K235" s="308"/>
      <c r="L235" s="353" t="s">
        <v>745</v>
      </c>
      <c r="M235" s="308"/>
      <c r="N235" s="308"/>
      <c r="O235" s="308"/>
      <c r="P235" s="308"/>
      <c r="Q235" s="308"/>
      <c r="R235" s="587">
        <f>+Hoja1!E323</f>
        <v>7013.22</v>
      </c>
      <c r="S235" s="245">
        <f>+Hoja1!J323</f>
        <v>7013.22</v>
      </c>
      <c r="T235" s="310">
        <f t="shared" si="15"/>
        <v>0</v>
      </c>
    </row>
    <row r="236" spans="1:20" s="14" customFormat="1" ht="14.25">
      <c r="A236" s="781"/>
      <c r="B236" s="845"/>
      <c r="C236" s="727"/>
      <c r="D236" s="727"/>
      <c r="E236" s="353" t="s">
        <v>740</v>
      </c>
      <c r="F236" s="374"/>
      <c r="G236" s="306"/>
      <c r="H236" s="377"/>
      <c r="I236" s="308"/>
      <c r="J236" s="308"/>
      <c r="K236" s="308"/>
      <c r="L236" s="353" t="s">
        <v>746</v>
      </c>
      <c r="M236" s="308"/>
      <c r="N236" s="308"/>
      <c r="O236" s="308"/>
      <c r="P236" s="308"/>
      <c r="Q236" s="308"/>
      <c r="R236" s="587">
        <f>+Hoja1!E324</f>
        <v>8932.7800000000007</v>
      </c>
      <c r="S236" s="245">
        <f>+Hoja1!J324</f>
        <v>8303.67</v>
      </c>
      <c r="T236" s="310">
        <f t="shared" si="15"/>
        <v>629.11000000000058</v>
      </c>
    </row>
    <row r="237" spans="1:20" s="14" customFormat="1" ht="14.25">
      <c r="A237" s="781"/>
      <c r="B237" s="845"/>
      <c r="C237" s="727"/>
      <c r="D237" s="727"/>
      <c r="E237" s="353" t="s">
        <v>741</v>
      </c>
      <c r="F237" s="374"/>
      <c r="G237" s="306"/>
      <c r="H237" s="377"/>
      <c r="I237" s="308"/>
      <c r="J237" s="308"/>
      <c r="K237" s="308"/>
      <c r="L237" s="353" t="s">
        <v>747</v>
      </c>
      <c r="M237" s="308"/>
      <c r="N237" s="308"/>
      <c r="O237" s="308"/>
      <c r="P237" s="308"/>
      <c r="Q237" s="308"/>
      <c r="R237" s="587">
        <f>+Hoja1!E328</f>
        <v>16191.81</v>
      </c>
      <c r="S237" s="245">
        <f>+Hoja1!J328</f>
        <v>14931.08</v>
      </c>
      <c r="T237" s="310">
        <f t="shared" si="15"/>
        <v>1260.7299999999996</v>
      </c>
    </row>
    <row r="238" spans="1:20" s="14" customFormat="1" ht="14.25">
      <c r="A238" s="781"/>
      <c r="B238" s="845"/>
      <c r="C238" s="727"/>
      <c r="D238" s="727"/>
      <c r="E238" s="218" t="s">
        <v>1085</v>
      </c>
      <c r="F238" s="374"/>
      <c r="G238" s="306"/>
      <c r="H238" s="377"/>
      <c r="I238" s="308"/>
      <c r="J238" s="308"/>
      <c r="K238" s="308"/>
      <c r="L238" s="218" t="s">
        <v>1084</v>
      </c>
      <c r="M238" s="308"/>
      <c r="N238" s="308"/>
      <c r="O238" s="308"/>
      <c r="P238" s="308"/>
      <c r="Q238" s="308"/>
      <c r="R238" s="587">
        <f>+Hoja1!E330</f>
        <v>5000</v>
      </c>
      <c r="S238" s="245">
        <f>+Hoja1!J330</f>
        <v>0</v>
      </c>
      <c r="T238" s="310">
        <f t="shared" si="15"/>
        <v>5000</v>
      </c>
    </row>
    <row r="239" spans="1:20" s="14" customFormat="1" ht="14.25">
      <c r="A239" s="781"/>
      <c r="B239" s="845"/>
      <c r="C239" s="727"/>
      <c r="D239" s="727"/>
      <c r="E239" s="353" t="s">
        <v>689</v>
      </c>
      <c r="F239" s="374"/>
      <c r="G239" s="306"/>
      <c r="H239" s="377"/>
      <c r="I239" s="308"/>
      <c r="J239" s="308"/>
      <c r="K239" s="308"/>
      <c r="L239" s="353" t="s">
        <v>84</v>
      </c>
      <c r="M239" s="308"/>
      <c r="N239" s="308"/>
      <c r="O239" s="308"/>
      <c r="P239" s="308"/>
      <c r="Q239" s="308"/>
      <c r="R239" s="587">
        <f>+Hoja1!E331</f>
        <v>2068.54</v>
      </c>
      <c r="S239" s="245">
        <f>+Hoja1!J331</f>
        <v>2068.54</v>
      </c>
      <c r="T239" s="310">
        <f t="shared" si="15"/>
        <v>0</v>
      </c>
    </row>
    <row r="240" spans="1:20" s="14" customFormat="1" ht="14.25">
      <c r="A240" s="781"/>
      <c r="B240" s="845"/>
      <c r="C240" s="727"/>
      <c r="D240" s="727"/>
      <c r="E240" s="218" t="s">
        <v>1087</v>
      </c>
      <c r="F240" s="374"/>
      <c r="G240" s="306"/>
      <c r="H240" s="377"/>
      <c r="I240" s="308"/>
      <c r="J240" s="308"/>
      <c r="K240" s="308"/>
      <c r="L240" s="218" t="s">
        <v>1086</v>
      </c>
      <c r="M240" s="308"/>
      <c r="N240" s="308"/>
      <c r="O240" s="308"/>
      <c r="P240" s="308"/>
      <c r="Q240" s="308"/>
      <c r="R240" s="587">
        <f>+Hoja1!E332</f>
        <v>5000</v>
      </c>
      <c r="S240" s="245">
        <f>+Hoja1!J332</f>
        <v>0</v>
      </c>
      <c r="T240" s="310">
        <f t="shared" si="15"/>
        <v>5000</v>
      </c>
    </row>
    <row r="241" spans="1:20" s="14" customFormat="1" ht="14.25">
      <c r="A241" s="781"/>
      <c r="B241" s="845"/>
      <c r="C241" s="727"/>
      <c r="D241" s="727"/>
      <c r="E241" s="353" t="s">
        <v>748</v>
      </c>
      <c r="F241" s="374"/>
      <c r="G241" s="306"/>
      <c r="H241" s="377"/>
      <c r="I241" s="308"/>
      <c r="J241" s="308"/>
      <c r="K241" s="308"/>
      <c r="L241" s="353" t="s">
        <v>85</v>
      </c>
      <c r="M241" s="308"/>
      <c r="N241" s="308"/>
      <c r="O241" s="308"/>
      <c r="P241" s="308"/>
      <c r="Q241" s="308"/>
      <c r="R241" s="587">
        <f>+Hoja1!E334</f>
        <v>13000</v>
      </c>
      <c r="S241" s="245">
        <f>+Hoja1!J334</f>
        <v>10895.17</v>
      </c>
      <c r="T241" s="310">
        <f t="shared" si="15"/>
        <v>2104.83</v>
      </c>
    </row>
    <row r="242" spans="1:20" s="14" customFormat="1" ht="14.25">
      <c r="A242" s="781"/>
      <c r="B242" s="845"/>
      <c r="C242" s="727"/>
      <c r="D242" s="727"/>
      <c r="E242" s="353" t="s">
        <v>690</v>
      </c>
      <c r="F242" s="374"/>
      <c r="G242" s="306"/>
      <c r="H242" s="377"/>
      <c r="I242" s="308"/>
      <c r="J242" s="308"/>
      <c r="K242" s="308"/>
      <c r="L242" s="353" t="s">
        <v>86</v>
      </c>
      <c r="M242" s="308"/>
      <c r="N242" s="308"/>
      <c r="O242" s="308"/>
      <c r="P242" s="308"/>
      <c r="Q242" s="308"/>
      <c r="R242" s="587">
        <f>+Hoja1!E336</f>
        <v>30</v>
      </c>
      <c r="S242" s="245">
        <f>+Hoja1!J336</f>
        <v>22</v>
      </c>
      <c r="T242" s="310">
        <f t="shared" si="15"/>
        <v>8</v>
      </c>
    </row>
    <row r="243" spans="1:20" s="14" customFormat="1" ht="14.25">
      <c r="A243" s="781"/>
      <c r="B243" s="845"/>
      <c r="C243" s="727"/>
      <c r="D243" s="727"/>
      <c r="E243" s="353" t="s">
        <v>691</v>
      </c>
      <c r="F243" s="374"/>
      <c r="G243" s="306"/>
      <c r="H243" s="377"/>
      <c r="I243" s="308"/>
      <c r="J243" s="308"/>
      <c r="K243" s="308"/>
      <c r="L243" s="353" t="s">
        <v>87</v>
      </c>
      <c r="M243" s="308"/>
      <c r="N243" s="308"/>
      <c r="O243" s="308"/>
      <c r="P243" s="308"/>
      <c r="Q243" s="308"/>
      <c r="R243" s="587">
        <f>+Hoja1!E338</f>
        <v>0</v>
      </c>
      <c r="S243" s="245">
        <f>+Hoja1!J338</f>
        <v>0</v>
      </c>
      <c r="T243" s="310">
        <f t="shared" si="15"/>
        <v>0</v>
      </c>
    </row>
    <row r="244" spans="1:20" s="14" customFormat="1" ht="14.25">
      <c r="A244" s="781"/>
      <c r="B244" s="845"/>
      <c r="C244" s="727"/>
      <c r="D244" s="727"/>
      <c r="E244" s="353" t="s">
        <v>692</v>
      </c>
      <c r="F244" s="374"/>
      <c r="G244" s="306"/>
      <c r="H244" s="377"/>
      <c r="I244" s="308"/>
      <c r="J244" s="308"/>
      <c r="K244" s="308"/>
      <c r="L244" s="353" t="s">
        <v>93</v>
      </c>
      <c r="M244" s="308"/>
      <c r="N244" s="308"/>
      <c r="O244" s="308"/>
      <c r="P244" s="308"/>
      <c r="Q244" s="308"/>
      <c r="R244" s="587">
        <f>+Hoja1!E339</f>
        <v>1000</v>
      </c>
      <c r="S244" s="245">
        <f>+Hoja1!J339</f>
        <v>60.48</v>
      </c>
      <c r="T244" s="310">
        <f t="shared" si="15"/>
        <v>939.52</v>
      </c>
    </row>
    <row r="245" spans="1:20" s="14" customFormat="1" ht="14.25">
      <c r="A245" s="781"/>
      <c r="B245" s="845"/>
      <c r="C245" s="727"/>
      <c r="D245" s="727"/>
      <c r="E245" s="353" t="s">
        <v>749</v>
      </c>
      <c r="F245" s="374"/>
      <c r="G245" s="306"/>
      <c r="H245" s="377"/>
      <c r="I245" s="308"/>
      <c r="J245" s="308"/>
      <c r="K245" s="308"/>
      <c r="L245" s="353" t="s">
        <v>108</v>
      </c>
      <c r="M245" s="308"/>
      <c r="N245" s="308"/>
      <c r="O245" s="308"/>
      <c r="P245" s="308"/>
      <c r="Q245" s="308"/>
      <c r="R245" s="587">
        <f>+Hoja1!E340</f>
        <v>2500</v>
      </c>
      <c r="S245" s="245">
        <f>+Hoja1!J340</f>
        <v>1734</v>
      </c>
      <c r="T245" s="310">
        <f t="shared" si="15"/>
        <v>766</v>
      </c>
    </row>
    <row r="246" spans="1:20" s="14" customFormat="1" ht="14.25">
      <c r="A246" s="781"/>
      <c r="B246" s="845"/>
      <c r="C246" s="727"/>
      <c r="D246" s="727"/>
      <c r="E246" s="353" t="s">
        <v>700</v>
      </c>
      <c r="F246" s="374"/>
      <c r="G246" s="306"/>
      <c r="H246" s="377"/>
      <c r="I246" s="308"/>
      <c r="J246" s="308"/>
      <c r="K246" s="308"/>
      <c r="L246" s="353" t="s">
        <v>88</v>
      </c>
      <c r="M246" s="308"/>
      <c r="N246" s="308"/>
      <c r="O246" s="308"/>
      <c r="P246" s="308"/>
      <c r="Q246" s="308"/>
      <c r="R246" s="587">
        <f>+Hoja1!E342</f>
        <v>100</v>
      </c>
      <c r="S246" s="245">
        <f>+Hoja1!J342</f>
        <v>22.1</v>
      </c>
      <c r="T246" s="310">
        <f t="shared" si="15"/>
        <v>77.900000000000006</v>
      </c>
    </row>
    <row r="247" spans="1:20" s="14" customFormat="1" ht="14.25">
      <c r="A247" s="781"/>
      <c r="B247" s="845"/>
      <c r="C247" s="727"/>
      <c r="D247" s="727"/>
      <c r="E247" s="353" t="s">
        <v>701</v>
      </c>
      <c r="F247" s="374"/>
      <c r="G247" s="306"/>
      <c r="H247" s="377"/>
      <c r="I247" s="308"/>
      <c r="J247" s="308"/>
      <c r="K247" s="308"/>
      <c r="L247" s="353" t="s">
        <v>89</v>
      </c>
      <c r="M247" s="308"/>
      <c r="N247" s="308"/>
      <c r="O247" s="308"/>
      <c r="P247" s="308"/>
      <c r="Q247" s="308"/>
      <c r="R247" s="587">
        <f>+Hoja1!E343</f>
        <v>12600</v>
      </c>
      <c r="S247" s="245">
        <f>+Hoja1!J343</f>
        <v>12016.76</v>
      </c>
      <c r="T247" s="310">
        <f t="shared" si="15"/>
        <v>583.23999999999978</v>
      </c>
    </row>
    <row r="248" spans="1:20" s="14" customFormat="1" ht="14.25">
      <c r="A248" s="781"/>
      <c r="B248" s="845"/>
      <c r="C248" s="727"/>
      <c r="D248" s="727"/>
      <c r="E248" s="353" t="s">
        <v>750</v>
      </c>
      <c r="F248" s="374"/>
      <c r="G248" s="306"/>
      <c r="H248" s="377"/>
      <c r="I248" s="308"/>
      <c r="J248" s="308"/>
      <c r="K248" s="308"/>
      <c r="L248" s="353" t="s">
        <v>109</v>
      </c>
      <c r="M248" s="308"/>
      <c r="N248" s="308"/>
      <c r="O248" s="308"/>
      <c r="P248" s="308"/>
      <c r="Q248" s="308"/>
      <c r="R248" s="587">
        <f>+Hoja1!E345</f>
        <v>11000</v>
      </c>
      <c r="S248" s="245">
        <f>+Hoja1!J345</f>
        <v>2376.46</v>
      </c>
      <c r="T248" s="310">
        <f t="shared" si="15"/>
        <v>8623.5400000000009</v>
      </c>
    </row>
    <row r="249" spans="1:20" s="14" customFormat="1" ht="14.25">
      <c r="A249" s="781"/>
      <c r="B249" s="845"/>
      <c r="C249" s="727"/>
      <c r="D249" s="727"/>
      <c r="E249" s="353" t="s">
        <v>751</v>
      </c>
      <c r="F249" s="374"/>
      <c r="G249" s="306"/>
      <c r="H249" s="377"/>
      <c r="I249" s="308"/>
      <c r="J249" s="308"/>
      <c r="K249" s="308"/>
      <c r="L249" s="353" t="s">
        <v>110</v>
      </c>
      <c r="M249" s="308"/>
      <c r="N249" s="308"/>
      <c r="O249" s="308"/>
      <c r="P249" s="308"/>
      <c r="Q249" s="308"/>
      <c r="R249" s="587">
        <f>+Hoja1!E346</f>
        <v>8000</v>
      </c>
      <c r="S249" s="245">
        <f>+Hoja1!J346</f>
        <v>3565.69</v>
      </c>
      <c r="T249" s="310">
        <f t="shared" si="15"/>
        <v>4434.3099999999995</v>
      </c>
    </row>
    <row r="250" spans="1:20" s="14" customFormat="1" ht="14.25">
      <c r="A250" s="781"/>
      <c r="B250" s="845"/>
      <c r="C250" s="727"/>
      <c r="D250" s="727"/>
      <c r="E250" s="362" t="s">
        <v>510</v>
      </c>
      <c r="F250" s="374"/>
      <c r="G250" s="306"/>
      <c r="H250" s="377"/>
      <c r="I250" s="308"/>
      <c r="J250" s="308"/>
      <c r="K250" s="308"/>
      <c r="L250" s="362" t="s">
        <v>107</v>
      </c>
      <c r="M250" s="308"/>
      <c r="N250" s="308"/>
      <c r="O250" s="308"/>
      <c r="P250" s="308"/>
      <c r="Q250" s="308"/>
      <c r="R250" s="590">
        <f>+Hoja1!E348</f>
        <v>200</v>
      </c>
      <c r="S250" s="245">
        <f>+Hoja1!J348</f>
        <v>0</v>
      </c>
      <c r="T250" s="310">
        <f t="shared" si="15"/>
        <v>200</v>
      </c>
    </row>
    <row r="251" spans="1:20" s="14" customFormat="1" ht="14.25">
      <c r="A251" s="781"/>
      <c r="B251" s="845"/>
      <c r="C251" s="727"/>
      <c r="D251" s="727"/>
      <c r="E251" s="309" t="s">
        <v>509</v>
      </c>
      <c r="F251" s="308"/>
      <c r="G251" s="420"/>
      <c r="H251" s="421"/>
      <c r="I251" s="308"/>
      <c r="J251" s="308"/>
      <c r="K251" s="308"/>
      <c r="L251" s="309" t="s">
        <v>139</v>
      </c>
      <c r="M251" s="308"/>
      <c r="N251" s="308"/>
      <c r="O251" s="308"/>
      <c r="P251" s="308"/>
      <c r="Q251" s="308"/>
      <c r="R251" s="590">
        <f>+Hoja1!E349</f>
        <v>15000</v>
      </c>
      <c r="S251" s="245">
        <f>+Hoja1!J349</f>
        <v>13307.21</v>
      </c>
      <c r="T251" s="310">
        <f t="shared" si="15"/>
        <v>1692.7900000000009</v>
      </c>
    </row>
    <row r="252" spans="1:20" s="14" customFormat="1" ht="14.25">
      <c r="A252" s="781"/>
      <c r="B252" s="845"/>
      <c r="C252" s="727"/>
      <c r="D252" s="727"/>
      <c r="E252" s="353" t="s">
        <v>702</v>
      </c>
      <c r="F252" s="374"/>
      <c r="G252" s="306"/>
      <c r="H252" s="377"/>
      <c r="I252" s="308"/>
      <c r="J252" s="308"/>
      <c r="K252" s="308"/>
      <c r="L252" s="353" t="s">
        <v>92</v>
      </c>
      <c r="M252" s="312"/>
      <c r="N252" s="312"/>
      <c r="O252" s="312"/>
      <c r="P252" s="312"/>
      <c r="Q252" s="312"/>
      <c r="R252" s="587">
        <f>+Hoja1!E358</f>
        <v>24155.84</v>
      </c>
      <c r="S252" s="245">
        <f>+Hoja1!J358</f>
        <v>22761.41</v>
      </c>
      <c r="T252" s="310">
        <f t="shared" si="15"/>
        <v>1394.4300000000003</v>
      </c>
    </row>
    <row r="253" spans="1:20" s="14" customFormat="1" ht="14.25">
      <c r="A253" s="781"/>
      <c r="B253" s="845"/>
      <c r="C253" s="727"/>
      <c r="D253" s="727"/>
      <c r="E253" s="353" t="s">
        <v>703</v>
      </c>
      <c r="F253" s="374"/>
      <c r="G253" s="306"/>
      <c r="H253" s="377"/>
      <c r="I253" s="308"/>
      <c r="J253" s="308"/>
      <c r="K253" s="308"/>
      <c r="L253" s="353" t="s">
        <v>111</v>
      </c>
      <c r="M253" s="308"/>
      <c r="N253" s="308"/>
      <c r="O253" s="308"/>
      <c r="P253" s="308"/>
      <c r="Q253" s="308"/>
      <c r="R253" s="587">
        <f>+Hoja1!E359</f>
        <v>42867.13</v>
      </c>
      <c r="S253" s="245">
        <f>+Hoja1!J359</f>
        <v>41497.78</v>
      </c>
      <c r="T253" s="310">
        <f t="shared" si="15"/>
        <v>1369.3499999999985</v>
      </c>
    </row>
    <row r="254" spans="1:20" s="14" customFormat="1" ht="14.25">
      <c r="A254" s="781"/>
      <c r="B254" s="845"/>
      <c r="C254" s="727"/>
      <c r="D254" s="727"/>
      <c r="E254" s="353" t="s">
        <v>704</v>
      </c>
      <c r="F254" s="374"/>
      <c r="G254" s="306"/>
      <c r="H254" s="377"/>
      <c r="I254" s="308"/>
      <c r="J254" s="308"/>
      <c r="K254" s="308"/>
      <c r="L254" s="353" t="s">
        <v>95</v>
      </c>
      <c r="M254" s="308"/>
      <c r="N254" s="308"/>
      <c r="O254" s="308"/>
      <c r="P254" s="308"/>
      <c r="Q254" s="308"/>
      <c r="R254" s="587">
        <f>+Hoja1!E360</f>
        <v>2000</v>
      </c>
      <c r="S254" s="245">
        <f>+Hoja1!J360</f>
        <v>223.02</v>
      </c>
      <c r="T254" s="310">
        <f t="shared" si="15"/>
        <v>1776.98</v>
      </c>
    </row>
    <row r="255" spans="1:20" s="14" customFormat="1" ht="14.25">
      <c r="A255" s="781"/>
      <c r="B255" s="845"/>
      <c r="C255" s="727"/>
      <c r="D255" s="727"/>
      <c r="E255" s="353" t="s">
        <v>705</v>
      </c>
      <c r="F255" s="374"/>
      <c r="G255" s="306"/>
      <c r="H255" s="377"/>
      <c r="I255" s="308"/>
      <c r="J255" s="308"/>
      <c r="K255" s="308"/>
      <c r="L255" s="353" t="s">
        <v>96</v>
      </c>
      <c r="M255" s="308"/>
      <c r="N255" s="308"/>
      <c r="O255" s="308"/>
      <c r="P255" s="308"/>
      <c r="Q255" s="308"/>
      <c r="R255" s="587">
        <f>+Hoja1!E361</f>
        <v>3050</v>
      </c>
      <c r="S255" s="245">
        <f>+Hoja1!J361</f>
        <v>1327.15</v>
      </c>
      <c r="T255" s="310">
        <f t="shared" si="15"/>
        <v>1722.85</v>
      </c>
    </row>
    <row r="256" spans="1:20" s="14" customFormat="1" ht="14.25">
      <c r="A256" s="781"/>
      <c r="B256" s="845"/>
      <c r="C256" s="727"/>
      <c r="D256" s="727"/>
      <c r="E256" s="353" t="s">
        <v>495</v>
      </c>
      <c r="F256" s="374"/>
      <c r="G256" s="306"/>
      <c r="H256" s="377"/>
      <c r="I256" s="308"/>
      <c r="J256" s="308"/>
      <c r="K256" s="308"/>
      <c r="L256" s="353" t="s">
        <v>140</v>
      </c>
      <c r="M256" s="308"/>
      <c r="N256" s="308"/>
      <c r="O256" s="308"/>
      <c r="P256" s="308"/>
      <c r="Q256" s="308"/>
      <c r="R256" s="587">
        <f>+Hoja1!E362</f>
        <v>2000</v>
      </c>
      <c r="S256" s="245">
        <f>+Hoja1!J362</f>
        <v>65.430000000000007</v>
      </c>
      <c r="T256" s="310">
        <f t="shared" si="15"/>
        <v>1934.57</v>
      </c>
    </row>
    <row r="257" spans="1:20" s="14" customFormat="1" ht="14.25">
      <c r="A257" s="781"/>
      <c r="B257" s="845"/>
      <c r="C257" s="727"/>
      <c r="D257" s="727"/>
      <c r="E257" s="353" t="s">
        <v>496</v>
      </c>
      <c r="F257" s="374"/>
      <c r="G257" s="306"/>
      <c r="H257" s="377"/>
      <c r="I257" s="308"/>
      <c r="J257" s="308"/>
      <c r="K257" s="308"/>
      <c r="L257" s="353" t="s">
        <v>141</v>
      </c>
      <c r="M257" s="308"/>
      <c r="N257" s="308"/>
      <c r="O257" s="308"/>
      <c r="P257" s="308"/>
      <c r="Q257" s="308"/>
      <c r="R257" s="587">
        <f>+Hoja1!E363</f>
        <v>1500</v>
      </c>
      <c r="S257" s="245">
        <f>+Hoja1!J363</f>
        <v>538.54</v>
      </c>
      <c r="T257" s="310">
        <f t="shared" si="15"/>
        <v>961.46</v>
      </c>
    </row>
    <row r="258" spans="1:20" s="14" customFormat="1" ht="14.25">
      <c r="A258" s="781"/>
      <c r="B258" s="845"/>
      <c r="C258" s="727"/>
      <c r="D258" s="727"/>
      <c r="E258" s="353" t="s">
        <v>497</v>
      </c>
      <c r="F258" s="374"/>
      <c r="G258" s="306"/>
      <c r="H258" s="377"/>
      <c r="I258" s="308"/>
      <c r="J258" s="308"/>
      <c r="K258" s="308"/>
      <c r="L258" s="353" t="s">
        <v>94</v>
      </c>
      <c r="M258" s="308"/>
      <c r="N258" s="308"/>
      <c r="O258" s="308"/>
      <c r="P258" s="308"/>
      <c r="Q258" s="308"/>
      <c r="R258" s="587">
        <f>+Hoja1!E364</f>
        <v>7000</v>
      </c>
      <c r="S258" s="245">
        <f>+Hoja1!J364</f>
        <v>2313.71</v>
      </c>
      <c r="T258" s="310">
        <f t="shared" si="15"/>
        <v>4686.29</v>
      </c>
    </row>
    <row r="259" spans="1:20" s="14" customFormat="1" ht="14.25">
      <c r="A259" s="781"/>
      <c r="B259" s="845"/>
      <c r="C259" s="727"/>
      <c r="D259" s="727"/>
      <c r="E259" s="353" t="s">
        <v>498</v>
      </c>
      <c r="F259" s="374"/>
      <c r="G259" s="306"/>
      <c r="H259" s="377"/>
      <c r="I259" s="308"/>
      <c r="J259" s="308"/>
      <c r="K259" s="308"/>
      <c r="L259" s="353" t="s">
        <v>142</v>
      </c>
      <c r="M259" s="312"/>
      <c r="N259" s="312"/>
      <c r="O259" s="312"/>
      <c r="P259" s="312"/>
      <c r="Q259" s="312"/>
      <c r="R259" s="587">
        <f>+Hoja1!E365</f>
        <v>9500</v>
      </c>
      <c r="S259" s="245">
        <f>+Hoja1!J365</f>
        <v>4363.1400000000003</v>
      </c>
      <c r="T259" s="310">
        <f t="shared" si="15"/>
        <v>5136.8599999999997</v>
      </c>
    </row>
    <row r="260" spans="1:20" s="14" customFormat="1" ht="14.25">
      <c r="A260" s="781"/>
      <c r="B260" s="845"/>
      <c r="C260" s="727"/>
      <c r="D260" s="727"/>
      <c r="E260" s="353" t="s">
        <v>490</v>
      </c>
      <c r="F260" s="258"/>
      <c r="G260" s="258"/>
      <c r="H260" s="258"/>
      <c r="I260" s="258"/>
      <c r="J260" s="258"/>
      <c r="K260" s="258"/>
      <c r="L260" s="353" t="s">
        <v>148</v>
      </c>
      <c r="M260" s="258"/>
      <c r="N260" s="258"/>
      <c r="O260" s="258"/>
      <c r="P260" s="258"/>
      <c r="Q260" s="258"/>
      <c r="R260" s="587">
        <f>+Hoja1!E370</f>
        <v>2904.4</v>
      </c>
      <c r="S260" s="245">
        <f>+Hoja1!J370</f>
        <v>1203.71</v>
      </c>
      <c r="T260" s="310">
        <f t="shared" si="15"/>
        <v>1700.69</v>
      </c>
    </row>
    <row r="261" spans="1:20" s="14" customFormat="1" ht="14.25">
      <c r="A261" s="781"/>
      <c r="B261" s="845"/>
      <c r="C261" s="727"/>
      <c r="D261" s="727"/>
      <c r="E261" s="353" t="s">
        <v>491</v>
      </c>
      <c r="F261" s="258"/>
      <c r="G261" s="258"/>
      <c r="H261" s="258"/>
      <c r="I261" s="258"/>
      <c r="J261" s="258"/>
      <c r="K261" s="258"/>
      <c r="L261" s="353" t="s">
        <v>149</v>
      </c>
      <c r="M261" s="258"/>
      <c r="N261" s="258"/>
      <c r="O261" s="258"/>
      <c r="P261" s="258"/>
      <c r="Q261" s="258"/>
      <c r="R261" s="587">
        <f>+Hoja1!E371</f>
        <v>2000</v>
      </c>
      <c r="S261" s="245">
        <f>+Hoja1!J371</f>
        <v>0</v>
      </c>
      <c r="T261" s="310">
        <f t="shared" si="15"/>
        <v>2000</v>
      </c>
    </row>
    <row r="262" spans="1:20" s="14" customFormat="1" ht="14.25">
      <c r="A262" s="781"/>
      <c r="B262" s="845"/>
      <c r="C262" s="727"/>
      <c r="D262" s="727"/>
      <c r="E262" s="353" t="s">
        <v>492</v>
      </c>
      <c r="F262" s="374"/>
      <c r="G262" s="306"/>
      <c r="H262" s="377"/>
      <c r="I262" s="308"/>
      <c r="J262" s="308"/>
      <c r="K262" s="308"/>
      <c r="L262" s="353" t="s">
        <v>150</v>
      </c>
      <c r="M262" s="308"/>
      <c r="N262" s="308"/>
      <c r="O262" s="308"/>
      <c r="P262" s="308"/>
      <c r="Q262" s="308"/>
      <c r="R262" s="587">
        <f>+Hoja1!E372</f>
        <v>5070.84</v>
      </c>
      <c r="S262" s="245">
        <f>+Hoja1!J372</f>
        <v>4135.17</v>
      </c>
      <c r="T262" s="310">
        <f t="shared" si="15"/>
        <v>935.67000000000007</v>
      </c>
    </row>
    <row r="263" spans="1:20" s="14" customFormat="1" ht="14.25">
      <c r="A263" s="781"/>
      <c r="B263" s="845"/>
      <c r="C263" s="727"/>
      <c r="D263" s="727"/>
      <c r="E263" s="353" t="s">
        <v>494</v>
      </c>
      <c r="F263" s="374"/>
      <c r="G263" s="306"/>
      <c r="H263" s="377"/>
      <c r="I263" s="308"/>
      <c r="J263" s="308"/>
      <c r="K263" s="308"/>
      <c r="L263" s="353" t="s">
        <v>143</v>
      </c>
      <c r="M263" s="308"/>
      <c r="N263" s="308"/>
      <c r="O263" s="308"/>
      <c r="P263" s="308"/>
      <c r="Q263" s="308"/>
      <c r="R263" s="587">
        <f>+Hoja1!E374</f>
        <v>6690</v>
      </c>
      <c r="S263" s="245">
        <f>+Hoja1!J374</f>
        <v>6685.13</v>
      </c>
      <c r="T263" s="310">
        <f t="shared" si="15"/>
        <v>4.8699999999998909</v>
      </c>
    </row>
    <row r="264" spans="1:20" s="14" customFormat="1" ht="14.25">
      <c r="A264" s="781"/>
      <c r="B264" s="845"/>
      <c r="C264" s="727"/>
      <c r="D264" s="727"/>
      <c r="E264" s="353" t="s">
        <v>241</v>
      </c>
      <c r="F264" s="374"/>
      <c r="G264" s="306"/>
      <c r="H264" s="377"/>
      <c r="I264" s="308"/>
      <c r="J264" s="308"/>
      <c r="K264" s="308"/>
      <c r="L264" s="353" t="s">
        <v>113</v>
      </c>
      <c r="M264" s="308"/>
      <c r="N264" s="308"/>
      <c r="O264" s="308"/>
      <c r="P264" s="308"/>
      <c r="Q264" s="308"/>
      <c r="R264" s="587">
        <f>+Hoja1!E375</f>
        <v>103088.3</v>
      </c>
      <c r="S264" s="245">
        <f>+Hoja1!J375</f>
        <v>97994.7</v>
      </c>
      <c r="T264" s="310">
        <f t="shared" si="15"/>
        <v>5093.6000000000058</v>
      </c>
    </row>
    <row r="265" spans="1:20" s="14" customFormat="1" ht="14.25">
      <c r="A265" s="781"/>
      <c r="B265" s="845"/>
      <c r="C265" s="727"/>
      <c r="D265" s="727"/>
      <c r="E265" s="353" t="s">
        <v>246</v>
      </c>
      <c r="F265" s="374"/>
      <c r="G265" s="306"/>
      <c r="H265" s="377"/>
      <c r="I265" s="308"/>
      <c r="J265" s="308"/>
      <c r="K265" s="308"/>
      <c r="L265" s="353" t="s">
        <v>487</v>
      </c>
      <c r="M265" s="308"/>
      <c r="N265" s="308"/>
      <c r="O265" s="308"/>
      <c r="P265" s="308"/>
      <c r="Q265" s="308"/>
      <c r="R265" s="587">
        <f>+Hoja1!E376</f>
        <v>6800</v>
      </c>
      <c r="S265" s="245">
        <f>+Hoja1!J376</f>
        <v>6721.9</v>
      </c>
      <c r="T265" s="310">
        <f t="shared" si="15"/>
        <v>78.100000000000364</v>
      </c>
    </row>
    <row r="266" spans="1:20" s="14" customFormat="1" ht="14.25">
      <c r="A266" s="781"/>
      <c r="B266" s="845"/>
      <c r="C266" s="727"/>
      <c r="D266" s="727"/>
      <c r="E266" s="218" t="s">
        <v>1089</v>
      </c>
      <c r="F266" s="374"/>
      <c r="G266" s="306"/>
      <c r="H266" s="377"/>
      <c r="I266" s="308"/>
      <c r="J266" s="308"/>
      <c r="K266" s="308"/>
      <c r="L266" s="218" t="s">
        <v>1088</v>
      </c>
      <c r="M266" s="308"/>
      <c r="N266" s="308"/>
      <c r="O266" s="308"/>
      <c r="P266" s="308"/>
      <c r="Q266" s="308"/>
      <c r="R266" s="587">
        <f>+Hoja1!E377</f>
        <v>40.590000000000003</v>
      </c>
      <c r="S266" s="245">
        <f>+Hoja1!J377</f>
        <v>40.590000000000003</v>
      </c>
      <c r="T266" s="310">
        <f t="shared" si="15"/>
        <v>0</v>
      </c>
    </row>
    <row r="267" spans="1:20" s="14" customFormat="1" ht="14.25">
      <c r="A267" s="781"/>
      <c r="B267" s="845"/>
      <c r="C267" s="727"/>
      <c r="D267" s="727"/>
      <c r="E267" s="353" t="s">
        <v>706</v>
      </c>
      <c r="F267" s="374"/>
      <c r="G267" s="306"/>
      <c r="H267" s="377"/>
      <c r="I267" s="308"/>
      <c r="J267" s="308"/>
      <c r="K267" s="308"/>
      <c r="L267" s="353" t="s">
        <v>97</v>
      </c>
      <c r="M267" s="308"/>
      <c r="N267" s="308"/>
      <c r="O267" s="308"/>
      <c r="P267" s="308"/>
      <c r="Q267" s="308"/>
      <c r="R267" s="587">
        <f>+Hoja1!E379</f>
        <v>100</v>
      </c>
      <c r="S267" s="245">
        <f>+Hoja1!J379</f>
        <v>0</v>
      </c>
      <c r="T267" s="310">
        <f t="shared" si="15"/>
        <v>100</v>
      </c>
    </row>
    <row r="268" spans="1:20" s="14" customFormat="1" ht="14.25">
      <c r="A268" s="781"/>
      <c r="B268" s="845"/>
      <c r="C268" s="727"/>
      <c r="D268" s="727"/>
      <c r="E268" s="353" t="s">
        <v>707</v>
      </c>
      <c r="F268" s="374"/>
      <c r="G268" s="306"/>
      <c r="H268" s="377"/>
      <c r="I268" s="308"/>
      <c r="J268" s="308"/>
      <c r="K268" s="308"/>
      <c r="L268" s="353" t="s">
        <v>98</v>
      </c>
      <c r="M268" s="308"/>
      <c r="N268" s="308"/>
      <c r="O268" s="308"/>
      <c r="P268" s="308"/>
      <c r="Q268" s="308"/>
      <c r="R268" s="587">
        <f>+Hoja1!E380</f>
        <v>300.89999999999998</v>
      </c>
      <c r="S268" s="245">
        <f>+Hoja1!J380</f>
        <v>300.89999999999998</v>
      </c>
      <c r="T268" s="310">
        <f t="shared" si="15"/>
        <v>0</v>
      </c>
    </row>
    <row r="269" spans="1:20" s="14" customFormat="1" ht="14.25">
      <c r="A269" s="781"/>
      <c r="B269" s="845"/>
      <c r="C269" s="727"/>
      <c r="D269" s="727"/>
      <c r="E269" s="353" t="s">
        <v>754</v>
      </c>
      <c r="F269" s="374"/>
      <c r="G269" s="306"/>
      <c r="H269" s="377"/>
      <c r="I269" s="308"/>
      <c r="J269" s="308"/>
      <c r="K269" s="308"/>
      <c r="L269" s="353" t="s">
        <v>99</v>
      </c>
      <c r="M269" s="308"/>
      <c r="N269" s="308"/>
      <c r="O269" s="308"/>
      <c r="P269" s="308"/>
      <c r="Q269" s="308"/>
      <c r="R269" s="587">
        <f>+Hoja1!E381</f>
        <v>125</v>
      </c>
      <c r="S269" s="245">
        <f>+Hoja1!J381</f>
        <v>31.61</v>
      </c>
      <c r="T269" s="310">
        <f t="shared" si="15"/>
        <v>93.39</v>
      </c>
    </row>
    <row r="270" spans="1:20" s="14" customFormat="1" ht="14.25">
      <c r="A270" s="781"/>
      <c r="B270" s="845"/>
      <c r="C270" s="727"/>
      <c r="D270" s="727"/>
      <c r="E270" s="353" t="s">
        <v>708</v>
      </c>
      <c r="F270" s="374"/>
      <c r="G270" s="306"/>
      <c r="H270" s="377"/>
      <c r="I270" s="308"/>
      <c r="J270" s="308"/>
      <c r="K270" s="308"/>
      <c r="L270" s="353" t="s">
        <v>100</v>
      </c>
      <c r="M270" s="308"/>
      <c r="N270" s="308"/>
      <c r="O270" s="308"/>
      <c r="P270" s="308"/>
      <c r="Q270" s="308"/>
      <c r="R270" s="587">
        <f>+Hoja1!E382</f>
        <v>200</v>
      </c>
      <c r="S270" s="245">
        <f>+Hoja1!J382</f>
        <v>4.6900000000000004</v>
      </c>
      <c r="T270" s="310">
        <f t="shared" si="15"/>
        <v>195.31</v>
      </c>
    </row>
    <row r="271" spans="1:20" s="14" customFormat="1" ht="14.25">
      <c r="A271" s="781"/>
      <c r="B271" s="845"/>
      <c r="C271" s="727"/>
      <c r="D271" s="727"/>
      <c r="E271" s="353" t="s">
        <v>755</v>
      </c>
      <c r="F271" s="374"/>
      <c r="G271" s="306"/>
      <c r="H271" s="377"/>
      <c r="I271" s="308"/>
      <c r="J271" s="308"/>
      <c r="K271" s="308"/>
      <c r="L271" s="353" t="s">
        <v>112</v>
      </c>
      <c r="M271" s="308"/>
      <c r="N271" s="308"/>
      <c r="O271" s="308"/>
      <c r="P271" s="308"/>
      <c r="Q271" s="308"/>
      <c r="R271" s="587">
        <f>+Hoja1!E493</f>
        <v>26000</v>
      </c>
      <c r="S271" s="245">
        <f>+Hoja1!J493</f>
        <v>16551.88</v>
      </c>
      <c r="T271" s="310">
        <f t="shared" si="15"/>
        <v>9448.119999999999</v>
      </c>
    </row>
    <row r="272" spans="1:20" s="14" customFormat="1" ht="14.25">
      <c r="A272" s="781"/>
      <c r="B272" s="845"/>
      <c r="C272" s="727"/>
      <c r="D272" s="727"/>
      <c r="E272" s="353" t="s">
        <v>709</v>
      </c>
      <c r="F272" s="374"/>
      <c r="G272" s="306"/>
      <c r="H272" s="377"/>
      <c r="I272" s="308"/>
      <c r="J272" s="308"/>
      <c r="K272" s="308"/>
      <c r="L272" s="353" t="s">
        <v>101</v>
      </c>
      <c r="M272" s="308"/>
      <c r="N272" s="308"/>
      <c r="O272" s="308"/>
      <c r="P272" s="308"/>
      <c r="Q272" s="308"/>
      <c r="R272" s="587">
        <f>+Hoja1!E497</f>
        <v>2400</v>
      </c>
      <c r="S272" s="245">
        <f>+Hoja1!J497</f>
        <v>671.05</v>
      </c>
      <c r="T272" s="310">
        <f t="shared" si="15"/>
        <v>1728.95</v>
      </c>
    </row>
    <row r="273" spans="1:20" s="14" customFormat="1" ht="14.25">
      <c r="A273" s="781"/>
      <c r="B273" s="845"/>
      <c r="C273" s="727"/>
      <c r="D273" s="727"/>
      <c r="E273" s="353" t="s">
        <v>495</v>
      </c>
      <c r="F273" s="374"/>
      <c r="G273" s="306"/>
      <c r="H273" s="377"/>
      <c r="I273" s="308"/>
      <c r="J273" s="308"/>
      <c r="K273" s="308"/>
      <c r="L273" s="353" t="s">
        <v>103</v>
      </c>
      <c r="M273" s="308"/>
      <c r="N273" s="308"/>
      <c r="O273" s="308"/>
      <c r="P273" s="308"/>
      <c r="Q273" s="308"/>
      <c r="R273" s="587">
        <f>+Hoja1!E502</f>
        <v>1000</v>
      </c>
      <c r="S273" s="245">
        <f>+Hoja1!J502</f>
        <v>571.20000000000005</v>
      </c>
      <c r="T273" s="310">
        <f t="shared" si="15"/>
        <v>428.79999999999995</v>
      </c>
    </row>
    <row r="274" spans="1:20" s="14" customFormat="1" ht="14.25">
      <c r="A274" s="781"/>
      <c r="B274" s="845"/>
      <c r="C274" s="727"/>
      <c r="D274" s="727"/>
      <c r="E274" s="353" t="s">
        <v>710</v>
      </c>
      <c r="F274" s="353"/>
      <c r="G274" s="353"/>
      <c r="H274" s="353"/>
      <c r="I274" s="353"/>
      <c r="J274" s="353"/>
      <c r="K274" s="353"/>
      <c r="L274" s="353" t="s">
        <v>104</v>
      </c>
      <c r="M274" s="353"/>
      <c r="N274" s="353"/>
      <c r="O274" s="353"/>
      <c r="P274" s="353"/>
      <c r="Q274" s="353"/>
      <c r="R274" s="587">
        <f>+Hoja1!E503</f>
        <v>7250</v>
      </c>
      <c r="S274" s="245">
        <f>+Hoja1!J503</f>
        <v>5598.76</v>
      </c>
      <c r="T274" s="310">
        <f t="shared" si="15"/>
        <v>1651.2399999999998</v>
      </c>
    </row>
    <row r="275" spans="1:20" s="14" customFormat="1" ht="14.25">
      <c r="A275" s="781"/>
      <c r="B275" s="845"/>
      <c r="C275" s="727"/>
      <c r="D275" s="727"/>
      <c r="E275" s="353" t="s">
        <v>756</v>
      </c>
      <c r="F275" s="374"/>
      <c r="G275" s="306"/>
      <c r="H275" s="377"/>
      <c r="I275" s="308"/>
      <c r="J275" s="308"/>
      <c r="K275" s="308"/>
      <c r="L275" s="353" t="s">
        <v>106</v>
      </c>
      <c r="M275" s="308"/>
      <c r="N275" s="308"/>
      <c r="O275" s="308"/>
      <c r="P275" s="308"/>
      <c r="Q275" s="308"/>
      <c r="R275" s="587">
        <f>+Hoja1!E504</f>
        <v>23120</v>
      </c>
      <c r="S275" s="245">
        <f>+Hoja1!J504</f>
        <v>23110.1</v>
      </c>
      <c r="T275" s="310">
        <f t="shared" si="15"/>
        <v>9.9000000000014552</v>
      </c>
    </row>
    <row r="276" spans="1:20" s="14" customFormat="1" ht="14.25">
      <c r="A276" s="781"/>
      <c r="B276" s="845"/>
      <c r="C276" s="727"/>
      <c r="D276" s="727"/>
      <c r="E276" s="218" t="s">
        <v>1110</v>
      </c>
      <c r="F276" s="374"/>
      <c r="G276" s="306"/>
      <c r="H276" s="377"/>
      <c r="I276" s="308"/>
      <c r="J276" s="308"/>
      <c r="K276" s="308"/>
      <c r="L276" s="218" t="s">
        <v>1109</v>
      </c>
      <c r="M276" s="308"/>
      <c r="N276" s="308"/>
      <c r="O276" s="308"/>
      <c r="P276" s="308"/>
      <c r="Q276" s="308"/>
      <c r="R276" s="587">
        <f>+Hoja1!E505</f>
        <v>2836.32</v>
      </c>
      <c r="S276" s="245">
        <f>+Hoja1!J505</f>
        <v>0</v>
      </c>
      <c r="T276" s="310">
        <f t="shared" si="15"/>
        <v>2836.32</v>
      </c>
    </row>
    <row r="277" spans="1:20" s="14" customFormat="1" ht="14.25">
      <c r="A277" s="781"/>
      <c r="B277" s="845"/>
      <c r="C277" s="727"/>
      <c r="D277" s="727"/>
      <c r="E277" s="362" t="s">
        <v>514</v>
      </c>
      <c r="F277" s="258"/>
      <c r="G277" s="258"/>
      <c r="H277" s="258"/>
      <c r="I277" s="258"/>
      <c r="J277" s="258"/>
      <c r="K277" s="258"/>
      <c r="L277" s="362" t="s">
        <v>105</v>
      </c>
      <c r="M277" s="258"/>
      <c r="N277" s="258"/>
      <c r="O277" s="258"/>
      <c r="P277" s="258"/>
      <c r="Q277" s="258"/>
      <c r="R277" s="590">
        <f>+Hoja1!E507</f>
        <v>1000</v>
      </c>
      <c r="S277" s="245">
        <f>+Hoja1!J507</f>
        <v>0</v>
      </c>
      <c r="T277" s="310">
        <f t="shared" si="15"/>
        <v>1000</v>
      </c>
    </row>
    <row r="278" spans="1:20" s="14" customFormat="1" thickBot="1">
      <c r="A278" s="781"/>
      <c r="B278" s="846"/>
      <c r="C278" s="726"/>
      <c r="D278" s="726"/>
      <c r="E278" s="355" t="s">
        <v>757</v>
      </c>
      <c r="F278" s="355"/>
      <c r="G278" s="355"/>
      <c r="H278" s="355"/>
      <c r="I278" s="355"/>
      <c r="J278" s="355"/>
      <c r="K278" s="355"/>
      <c r="L278" s="355" t="s">
        <v>91</v>
      </c>
      <c r="M278" s="355"/>
      <c r="N278" s="355"/>
      <c r="O278" s="355"/>
      <c r="P278" s="355"/>
      <c r="Q278" s="355"/>
      <c r="R278" s="585">
        <f>+Hoja1!E509</f>
        <v>118638.47</v>
      </c>
      <c r="S278" s="586">
        <f>+Hoja1!J509</f>
        <v>114613.72</v>
      </c>
      <c r="T278" s="310">
        <f t="shared" si="15"/>
        <v>4024.75</v>
      </c>
    </row>
    <row r="279" spans="1:20" s="16" customFormat="1" ht="15.75" customHeight="1" thickBot="1">
      <c r="A279" s="783"/>
      <c r="B279" s="770" t="s">
        <v>519</v>
      </c>
      <c r="C279" s="771"/>
      <c r="D279" s="771"/>
      <c r="E279" s="771"/>
      <c r="F279" s="771"/>
      <c r="G279" s="771"/>
      <c r="H279" s="771"/>
      <c r="I279" s="771"/>
      <c r="J279" s="771"/>
      <c r="K279" s="771"/>
      <c r="L279" s="772"/>
      <c r="M279" s="410"/>
      <c r="N279" s="410"/>
      <c r="O279" s="410"/>
      <c r="P279" s="410"/>
      <c r="Q279" s="410"/>
      <c r="R279" s="411">
        <f>SUM(R180:R278)</f>
        <v>2277850.12</v>
      </c>
      <c r="S279" s="411">
        <f>SUM(S180:S278)</f>
        <v>1378889.9199999995</v>
      </c>
      <c r="T279" s="412">
        <f>SUM(T180:T278)</f>
        <v>898960.20000000007</v>
      </c>
    </row>
    <row r="280" spans="1:20" s="16" customFormat="1" ht="42.75" hidden="1">
      <c r="A280" s="773" t="s">
        <v>313</v>
      </c>
      <c r="B280" s="573" t="s">
        <v>314</v>
      </c>
      <c r="C280" s="241" t="s">
        <v>317</v>
      </c>
      <c r="D280" s="241" t="s">
        <v>486</v>
      </c>
      <c r="E280" s="392"/>
      <c r="F280" s="392"/>
      <c r="G280" s="574"/>
      <c r="H280" s="241"/>
      <c r="I280" s="229"/>
      <c r="J280" s="229"/>
      <c r="K280" s="229"/>
      <c r="L280" s="575"/>
      <c r="M280" s="229"/>
      <c r="N280" s="229"/>
      <c r="O280" s="229"/>
      <c r="P280" s="229"/>
      <c r="Q280" s="229"/>
      <c r="R280" s="575"/>
      <c r="S280" s="576"/>
      <c r="T280" s="576"/>
    </row>
    <row r="281" spans="1:20" s="16" customFormat="1" ht="14.25">
      <c r="A281" s="774"/>
      <c r="B281" s="807" t="s">
        <v>315</v>
      </c>
      <c r="C281" s="790" t="s">
        <v>318</v>
      </c>
      <c r="D281" s="810" t="s">
        <v>526</v>
      </c>
      <c r="E281" s="351" t="s">
        <v>541</v>
      </c>
      <c r="F281" s="372"/>
      <c r="G281" s="378"/>
      <c r="H281" s="376"/>
      <c r="I281" s="303"/>
      <c r="J281" s="303"/>
      <c r="K281" s="303"/>
      <c r="L281" s="351" t="s">
        <v>75</v>
      </c>
      <c r="M281" s="303"/>
      <c r="N281" s="303"/>
      <c r="O281" s="303"/>
      <c r="P281" s="303"/>
      <c r="Q281" s="303"/>
      <c r="R281" s="584">
        <f>+Hoja1!E191</f>
        <v>15000</v>
      </c>
      <c r="S281" s="386">
        <f>+Hoja1!J191</f>
        <v>0</v>
      </c>
      <c r="T281" s="390">
        <f>+R281-S281</f>
        <v>15000</v>
      </c>
    </row>
    <row r="282" spans="1:20" s="16" customFormat="1" ht="14.25">
      <c r="A282" s="774"/>
      <c r="B282" s="808"/>
      <c r="C282" s="778"/>
      <c r="D282" s="811"/>
      <c r="E282" s="353" t="s">
        <v>542</v>
      </c>
      <c r="F282" s="374"/>
      <c r="G282" s="306"/>
      <c r="H282" s="377"/>
      <c r="I282" s="308"/>
      <c r="J282" s="308"/>
      <c r="K282" s="308"/>
      <c r="L282" s="353" t="s">
        <v>76</v>
      </c>
      <c r="M282" s="308"/>
      <c r="N282" s="308"/>
      <c r="O282" s="308"/>
      <c r="P282" s="308"/>
      <c r="Q282" s="308"/>
      <c r="R282" s="587">
        <f>+Hoja1!E192</f>
        <v>1500</v>
      </c>
      <c r="S282" s="363">
        <f>+Hoja1!J192</f>
        <v>0</v>
      </c>
      <c r="T282" s="369">
        <f t="shared" ref="T282:T285" si="16">+R282-S282</f>
        <v>1500</v>
      </c>
    </row>
    <row r="283" spans="1:20" s="16" customFormat="1" ht="14.25">
      <c r="A283" s="774"/>
      <c r="B283" s="808"/>
      <c r="C283" s="778"/>
      <c r="D283" s="777" t="s">
        <v>486</v>
      </c>
      <c r="E283" s="218" t="s">
        <v>362</v>
      </c>
      <c r="F283" s="374"/>
      <c r="G283" s="306"/>
      <c r="H283" s="377"/>
      <c r="I283" s="308"/>
      <c r="J283" s="308"/>
      <c r="K283" s="308"/>
      <c r="L283" s="218" t="s">
        <v>165</v>
      </c>
      <c r="M283" s="308"/>
      <c r="N283" s="308"/>
      <c r="O283" s="308"/>
      <c r="P283" s="308"/>
      <c r="Q283" s="308"/>
      <c r="R283" s="587">
        <f>+Hoja1!E463</f>
        <v>20152</v>
      </c>
      <c r="S283" s="363">
        <f>+Hoja1!J463</f>
        <v>0</v>
      </c>
      <c r="T283" s="369">
        <f t="shared" si="16"/>
        <v>20152</v>
      </c>
    </row>
    <row r="284" spans="1:20" s="16" customFormat="1" thickBot="1">
      <c r="A284" s="774"/>
      <c r="B284" s="809"/>
      <c r="C284" s="779"/>
      <c r="D284" s="750"/>
      <c r="E284" s="221" t="s">
        <v>1102</v>
      </c>
      <c r="F284" s="356"/>
      <c r="G284" s="357"/>
      <c r="H284" s="358"/>
      <c r="I284" s="359"/>
      <c r="J284" s="359"/>
      <c r="K284" s="359"/>
      <c r="L284" s="221" t="s">
        <v>1101</v>
      </c>
      <c r="M284" s="359"/>
      <c r="N284" s="359"/>
      <c r="O284" s="359"/>
      <c r="P284" s="359"/>
      <c r="Q284" s="359"/>
      <c r="R284" s="585">
        <f>+Hoja1!E464</f>
        <v>23900</v>
      </c>
      <c r="S284" s="364">
        <f>+Hoja1!J464</f>
        <v>0</v>
      </c>
      <c r="T284" s="566">
        <f t="shared" si="16"/>
        <v>23900</v>
      </c>
    </row>
    <row r="285" spans="1:20" s="16" customFormat="1" ht="72" thickBot="1">
      <c r="A285" s="775"/>
      <c r="B285" s="577" t="s">
        <v>316</v>
      </c>
      <c r="C285" s="238" t="s">
        <v>319</v>
      </c>
      <c r="D285" s="238" t="s">
        <v>486</v>
      </c>
      <c r="E285" s="562" t="s">
        <v>512</v>
      </c>
      <c r="F285" s="563"/>
      <c r="G285" s="544"/>
      <c r="H285" s="545"/>
      <c r="I285" s="546"/>
      <c r="J285" s="546"/>
      <c r="K285" s="546"/>
      <c r="L285" s="562" t="s">
        <v>166</v>
      </c>
      <c r="M285" s="546"/>
      <c r="N285" s="546"/>
      <c r="O285" s="546"/>
      <c r="P285" s="546"/>
      <c r="Q285" s="546"/>
      <c r="R285" s="591">
        <f>+Hoja1!E335</f>
        <v>20000</v>
      </c>
      <c r="S285" s="592">
        <f>+Hoja1!J335</f>
        <v>8652.82</v>
      </c>
      <c r="T285" s="564">
        <f t="shared" si="16"/>
        <v>11347.18</v>
      </c>
    </row>
    <row r="286" spans="1:20" s="16" customFormat="1" ht="15.75" customHeight="1" thickBot="1">
      <c r="A286" s="776"/>
      <c r="B286" s="770" t="s">
        <v>523</v>
      </c>
      <c r="C286" s="771"/>
      <c r="D286" s="771"/>
      <c r="E286" s="771"/>
      <c r="F286" s="771"/>
      <c r="G286" s="771"/>
      <c r="H286" s="771"/>
      <c r="I286" s="771"/>
      <c r="J286" s="771"/>
      <c r="K286" s="771"/>
      <c r="L286" s="772"/>
      <c r="M286" s="408"/>
      <c r="N286" s="408"/>
      <c r="O286" s="408"/>
      <c r="P286" s="408"/>
      <c r="Q286" s="408"/>
      <c r="R286" s="404">
        <f>SUM(R280:R285)</f>
        <v>80552</v>
      </c>
      <c r="S286" s="404">
        <f t="shared" ref="S286:T286" si="17">SUM(S280:S285)</f>
        <v>8652.82</v>
      </c>
      <c r="T286" s="405">
        <f t="shared" si="17"/>
        <v>71899.179999999993</v>
      </c>
    </row>
    <row r="287" spans="1:20" ht="14.25" customHeight="1"/>
    <row r="288" spans="1:20" ht="17.25" customHeight="1" thickBot="1"/>
    <row r="289" spans="1:20" s="32" customFormat="1" ht="30" customHeight="1" thickBot="1">
      <c r="A289" s="706" t="s">
        <v>520</v>
      </c>
      <c r="B289" s="707"/>
      <c r="C289" s="707"/>
      <c r="D289" s="707"/>
      <c r="E289" s="707"/>
      <c r="F289" s="707"/>
      <c r="G289" s="707"/>
      <c r="H289" s="707"/>
      <c r="I289" s="707"/>
      <c r="J289" s="707"/>
      <c r="K289" s="707"/>
      <c r="L289" s="707"/>
      <c r="M289" s="707"/>
      <c r="N289" s="707"/>
      <c r="O289" s="707"/>
      <c r="P289" s="707"/>
      <c r="Q289" s="707"/>
      <c r="R289" s="31">
        <f>+R50+R75+R121+R131+R176+R179+R279+R286</f>
        <v>5016612.12</v>
      </c>
      <c r="S289" s="31">
        <f>+S50+S75+S121+S131+S176+S179+S279+S286</f>
        <v>2812851.6299999994</v>
      </c>
      <c r="T289" s="31">
        <f>+T50+T75+T121+T131+T176+T179+T279+T286</f>
        <v>2203760.4900000002</v>
      </c>
    </row>
    <row r="297" spans="1:20">
      <c r="A297" s="686" t="s">
        <v>865</v>
      </c>
      <c r="B297" s="686"/>
      <c r="C297" s="686"/>
      <c r="D297" s="686"/>
      <c r="F297" s="181"/>
      <c r="G297" s="181"/>
      <c r="H297" s="181"/>
      <c r="I297" s="181"/>
      <c r="J297" s="181"/>
      <c r="K297" s="181"/>
      <c r="L297" s="181"/>
      <c r="M297" s="181"/>
      <c r="N297" s="181"/>
      <c r="O297" s="181"/>
      <c r="P297" s="181"/>
      <c r="Q297" s="181"/>
      <c r="R297" s="181" t="s">
        <v>866</v>
      </c>
    </row>
    <row r="298" spans="1:20">
      <c r="A298" s="686" t="s">
        <v>861</v>
      </c>
      <c r="B298" s="686"/>
      <c r="C298" s="686"/>
      <c r="D298" s="686"/>
      <c r="F298" s="181"/>
      <c r="G298" s="181"/>
      <c r="H298" s="181"/>
      <c r="I298" s="181"/>
      <c r="J298" s="181"/>
      <c r="K298" s="181"/>
      <c r="L298" s="181"/>
      <c r="M298" s="181"/>
      <c r="N298" s="181"/>
      <c r="O298" s="181"/>
      <c r="P298" s="181"/>
      <c r="Q298" s="181"/>
      <c r="R298" s="181" t="s">
        <v>861</v>
      </c>
    </row>
    <row r="304" spans="1:20">
      <c r="A304" s="686" t="s">
        <v>859</v>
      </c>
      <c r="B304" s="686"/>
      <c r="C304" s="686"/>
      <c r="D304" s="686"/>
      <c r="E304" s="686"/>
      <c r="F304" s="686"/>
      <c r="G304" s="686"/>
      <c r="H304" s="686"/>
      <c r="I304" s="686"/>
      <c r="J304" s="686"/>
      <c r="K304" s="686"/>
      <c r="L304" s="686"/>
      <c r="M304" s="686"/>
      <c r="N304" s="686"/>
      <c r="O304" s="686"/>
      <c r="P304" s="686"/>
      <c r="Q304" s="686"/>
      <c r="R304" s="686"/>
      <c r="S304" s="686"/>
      <c r="T304" s="686"/>
    </row>
    <row r="305" spans="1:20">
      <c r="A305" s="686" t="s">
        <v>860</v>
      </c>
      <c r="B305" s="686"/>
      <c r="C305" s="686"/>
      <c r="D305" s="686"/>
      <c r="E305" s="686"/>
      <c r="F305" s="686"/>
      <c r="G305" s="686"/>
      <c r="H305" s="686"/>
      <c r="I305" s="686"/>
      <c r="J305" s="686"/>
      <c r="K305" s="686"/>
      <c r="L305" s="686"/>
      <c r="M305" s="686"/>
      <c r="N305" s="686"/>
      <c r="O305" s="686"/>
      <c r="P305" s="686"/>
      <c r="Q305" s="686"/>
      <c r="R305" s="686"/>
      <c r="S305" s="686"/>
      <c r="T305" s="686"/>
    </row>
  </sheetData>
  <mergeCells count="97">
    <mergeCell ref="A76:A121"/>
    <mergeCell ref="D51:D68"/>
    <mergeCell ref="D77:D84"/>
    <mergeCell ref="C88:C120"/>
    <mergeCell ref="C9:C11"/>
    <mergeCell ref="A6:A50"/>
    <mergeCell ref="C14:C49"/>
    <mergeCell ref="B9:B11"/>
    <mergeCell ref="D9:D11"/>
    <mergeCell ref="B14:B49"/>
    <mergeCell ref="D12:D13"/>
    <mergeCell ref="B50:L50"/>
    <mergeCell ref="D14:D35"/>
    <mergeCell ref="D36:D49"/>
    <mergeCell ref="A1:R1"/>
    <mergeCell ref="A2:R2"/>
    <mergeCell ref="A3:R3"/>
    <mergeCell ref="A4:A5"/>
    <mergeCell ref="B4:B5"/>
    <mergeCell ref="C4:C5"/>
    <mergeCell ref="E4:E5"/>
    <mergeCell ref="F4:H4"/>
    <mergeCell ref="I4:K4"/>
    <mergeCell ref="L4:L5"/>
    <mergeCell ref="M4:N4"/>
    <mergeCell ref="O4:Q4"/>
    <mergeCell ref="R4:R5"/>
    <mergeCell ref="D4:D5"/>
    <mergeCell ref="A51:A75"/>
    <mergeCell ref="B85:B86"/>
    <mergeCell ref="B131:L131"/>
    <mergeCell ref="D127:D130"/>
    <mergeCell ref="A132:A176"/>
    <mergeCell ref="B176:L176"/>
    <mergeCell ref="D133:D175"/>
    <mergeCell ref="D85:D86"/>
    <mergeCell ref="D88:D120"/>
    <mergeCell ref="B133:B175"/>
    <mergeCell ref="C133:C175"/>
    <mergeCell ref="B127:B130"/>
    <mergeCell ref="C127:C130"/>
    <mergeCell ref="B69:B74"/>
    <mergeCell ref="B121:L121"/>
    <mergeCell ref="D69:D74"/>
    <mergeCell ref="S4:S5"/>
    <mergeCell ref="T4:T5"/>
    <mergeCell ref="B199:B201"/>
    <mergeCell ref="C199:C201"/>
    <mergeCell ref="D199:D201"/>
    <mergeCell ref="D180:D182"/>
    <mergeCell ref="B191:B197"/>
    <mergeCell ref="B179:L179"/>
    <mergeCell ref="B88:B120"/>
    <mergeCell ref="B180:B182"/>
    <mergeCell ref="C180:C182"/>
    <mergeCell ref="D187:D190"/>
    <mergeCell ref="D191:D197"/>
    <mergeCell ref="B12:B13"/>
    <mergeCell ref="C12:C13"/>
    <mergeCell ref="B51:B68"/>
    <mergeCell ref="A305:T305"/>
    <mergeCell ref="A297:D297"/>
    <mergeCell ref="A298:D298"/>
    <mergeCell ref="D205:D206"/>
    <mergeCell ref="A289:Q289"/>
    <mergeCell ref="A180:A279"/>
    <mergeCell ref="B281:B284"/>
    <mergeCell ref="C281:C284"/>
    <mergeCell ref="D281:D282"/>
    <mergeCell ref="B279:L279"/>
    <mergeCell ref="D217:D278"/>
    <mergeCell ref="B183:B186"/>
    <mergeCell ref="D183:D186"/>
    <mergeCell ref="B212:B215"/>
    <mergeCell ref="C217:C278"/>
    <mergeCell ref="B187:B190"/>
    <mergeCell ref="A177:A179"/>
    <mergeCell ref="A304:T304"/>
    <mergeCell ref="A122:A131"/>
    <mergeCell ref="B286:L286"/>
    <mergeCell ref="A280:A286"/>
    <mergeCell ref="C183:C186"/>
    <mergeCell ref="D283:D284"/>
    <mergeCell ref="C187:C190"/>
    <mergeCell ref="B202:B206"/>
    <mergeCell ref="B207:B211"/>
    <mergeCell ref="C191:C197"/>
    <mergeCell ref="B217:B278"/>
    <mergeCell ref="C202:C206"/>
    <mergeCell ref="C207:C211"/>
    <mergeCell ref="C212:C215"/>
    <mergeCell ref="C51:C68"/>
    <mergeCell ref="C69:C74"/>
    <mergeCell ref="C77:C84"/>
    <mergeCell ref="C85:C86"/>
    <mergeCell ref="B75:L75"/>
    <mergeCell ref="B77:B84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40"/>
  <sheetViews>
    <sheetView zoomScale="70" zoomScaleNormal="70" zoomScaleSheetLayoutView="40" workbookViewId="0">
      <pane ySplit="5" topLeftCell="A79" activePane="bottomLeft" state="frozen"/>
      <selection pane="bottomLeft" activeCell="U89" sqref="U89"/>
    </sheetView>
  </sheetViews>
  <sheetFormatPr baseColWidth="10" defaultColWidth="9.140625" defaultRowHeight="15"/>
  <cols>
    <col min="1" max="1" width="28.42578125" style="13" customWidth="1"/>
    <col min="2" max="2" width="25.28515625" style="13" customWidth="1"/>
    <col min="3" max="4" width="30.42578125" style="13" customWidth="1"/>
    <col min="5" max="5" width="40.85546875" style="13" customWidth="1"/>
    <col min="6" max="8" width="5.7109375" style="30" hidden="1" customWidth="1"/>
    <col min="9" max="11" width="8" style="30" hidden="1" customWidth="1"/>
    <col min="12" max="12" width="43.42578125" style="30" hidden="1" customWidth="1"/>
    <col min="13" max="13" width="9.28515625" style="30" hidden="1" customWidth="1"/>
    <col min="14" max="14" width="9.5703125" style="30" hidden="1" customWidth="1"/>
    <col min="15" max="15" width="1.7109375" style="30" hidden="1" customWidth="1"/>
    <col min="16" max="16" width="2.42578125" style="30" hidden="1" customWidth="1"/>
    <col min="17" max="17" width="3.140625" style="30" hidden="1" customWidth="1"/>
    <col min="18" max="18" width="22" style="30" customWidth="1"/>
    <col min="19" max="19" width="16.5703125" style="13" customWidth="1"/>
    <col min="20" max="20" width="18.42578125" style="13" customWidth="1"/>
    <col min="21" max="237" width="11.42578125" style="13" customWidth="1"/>
    <col min="238" max="16384" width="9.140625" style="13"/>
  </cols>
  <sheetData>
    <row r="1" spans="1:20" s="27" customFormat="1" ht="45" customHeight="1">
      <c r="A1" s="716" t="s">
        <v>0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</row>
    <row r="2" spans="1:20" s="12" customFormat="1" ht="20.25">
      <c r="A2" s="718" t="s">
        <v>676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</row>
    <row r="3" spans="1:20" s="28" customFormat="1" ht="20.25" customHeight="1">
      <c r="A3" s="719" t="s">
        <v>875</v>
      </c>
      <c r="B3" s="720"/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  <c r="P3" s="720"/>
      <c r="Q3" s="720"/>
      <c r="R3" s="720"/>
    </row>
    <row r="4" spans="1:20" s="16" customFormat="1" ht="24.75" customHeight="1">
      <c r="A4" s="705" t="s">
        <v>562</v>
      </c>
      <c r="B4" s="705" t="s">
        <v>560</v>
      </c>
      <c r="C4" s="784" t="s">
        <v>209</v>
      </c>
      <c r="D4" s="784" t="s">
        <v>485</v>
      </c>
      <c r="E4" s="705" t="s">
        <v>561</v>
      </c>
      <c r="F4" s="705" t="s">
        <v>2</v>
      </c>
      <c r="G4" s="705"/>
      <c r="H4" s="705"/>
      <c r="I4" s="705" t="s">
        <v>3</v>
      </c>
      <c r="J4" s="705"/>
      <c r="K4" s="705"/>
      <c r="L4" s="705" t="s">
        <v>4</v>
      </c>
      <c r="M4" s="705" t="s">
        <v>5</v>
      </c>
      <c r="N4" s="705"/>
      <c r="O4" s="705" t="s">
        <v>6</v>
      </c>
      <c r="P4" s="705"/>
      <c r="Q4" s="705"/>
      <c r="R4" s="705" t="s">
        <v>556</v>
      </c>
      <c r="S4" s="705" t="s">
        <v>1124</v>
      </c>
      <c r="T4" s="705" t="s">
        <v>1123</v>
      </c>
    </row>
    <row r="5" spans="1:20" s="16" customFormat="1" ht="29.25" customHeight="1" thickBot="1">
      <c r="A5" s="784"/>
      <c r="B5" s="784"/>
      <c r="C5" s="838"/>
      <c r="D5" s="922"/>
      <c r="E5" s="784"/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784"/>
      <c r="M5" s="34" t="s">
        <v>13</v>
      </c>
      <c r="N5" s="34" t="s">
        <v>14</v>
      </c>
      <c r="O5" s="34" t="s">
        <v>15</v>
      </c>
      <c r="P5" s="34" t="s">
        <v>16</v>
      </c>
      <c r="Q5" s="34" t="s">
        <v>17</v>
      </c>
      <c r="R5" s="784"/>
      <c r="S5" s="784"/>
      <c r="T5" s="784"/>
    </row>
    <row r="6" spans="1:20" s="14" customFormat="1" ht="38.25" hidden="1">
      <c r="A6" s="905" t="s">
        <v>563</v>
      </c>
      <c r="B6" s="50" t="s">
        <v>567</v>
      </c>
      <c r="C6" s="185" t="s">
        <v>603</v>
      </c>
      <c r="D6" s="156" t="s">
        <v>668</v>
      </c>
      <c r="E6" s="41"/>
      <c r="F6" s="41"/>
      <c r="G6" s="41"/>
      <c r="H6" s="41"/>
      <c r="I6" s="41"/>
      <c r="J6" s="41"/>
      <c r="K6" s="41"/>
      <c r="L6" s="41"/>
      <c r="M6" s="20"/>
      <c r="N6" s="20"/>
      <c r="O6" s="20"/>
      <c r="P6" s="20"/>
      <c r="Q6" s="20"/>
      <c r="R6" s="26"/>
      <c r="S6" s="21"/>
    </row>
    <row r="7" spans="1:20" s="16" customFormat="1" ht="18" hidden="1" customHeight="1">
      <c r="A7" s="906"/>
      <c r="B7" s="907" t="s">
        <v>869</v>
      </c>
      <c r="C7" s="908"/>
      <c r="D7" s="908"/>
      <c r="E7" s="908"/>
      <c r="F7" s="908"/>
      <c r="G7" s="908"/>
      <c r="H7" s="908"/>
      <c r="I7" s="908"/>
      <c r="J7" s="908"/>
      <c r="K7" s="908"/>
      <c r="L7" s="909"/>
      <c r="M7" s="57"/>
      <c r="N7" s="57"/>
      <c r="O7" s="57"/>
      <c r="P7" s="57"/>
      <c r="Q7" s="57"/>
      <c r="R7" s="58">
        <f>SUM(R6:R6)</f>
        <v>0</v>
      </c>
      <c r="S7" s="22"/>
    </row>
    <row r="8" spans="1:20" s="16" customFormat="1" ht="25.5" hidden="1">
      <c r="A8" s="910" t="s">
        <v>564</v>
      </c>
      <c r="B8" s="33" t="s">
        <v>568</v>
      </c>
      <c r="C8" s="59" t="s">
        <v>602</v>
      </c>
      <c r="D8" s="156" t="s">
        <v>668</v>
      </c>
      <c r="E8" s="150"/>
      <c r="F8" s="153"/>
      <c r="G8" s="153"/>
      <c r="H8" s="153"/>
      <c r="I8" s="153"/>
      <c r="J8" s="153"/>
      <c r="K8" s="153"/>
      <c r="L8" s="153"/>
      <c r="M8" s="24"/>
      <c r="N8" s="24"/>
      <c r="O8" s="24"/>
      <c r="P8" s="24"/>
      <c r="Q8" s="24"/>
      <c r="R8" s="26"/>
      <c r="S8" s="22"/>
    </row>
    <row r="9" spans="1:20" s="16" customFormat="1" ht="18" hidden="1" customHeight="1">
      <c r="A9" s="905"/>
      <c r="B9" s="911" t="s">
        <v>870</v>
      </c>
      <c r="C9" s="912"/>
      <c r="D9" s="912"/>
      <c r="E9" s="912"/>
      <c r="F9" s="912"/>
      <c r="G9" s="912"/>
      <c r="H9" s="912"/>
      <c r="I9" s="912"/>
      <c r="J9" s="912"/>
      <c r="K9" s="912"/>
      <c r="L9" s="913"/>
      <c r="M9" s="208"/>
      <c r="N9" s="208"/>
      <c r="O9" s="208"/>
      <c r="P9" s="208"/>
      <c r="Q9" s="208"/>
      <c r="R9" s="209">
        <f>SUM(R8:R8)</f>
        <v>0</v>
      </c>
      <c r="S9" s="22"/>
    </row>
    <row r="10" spans="1:20" s="16" customFormat="1" ht="43.5" thickBot="1">
      <c r="A10" s="870" t="s">
        <v>565</v>
      </c>
      <c r="B10" s="236" t="s">
        <v>569</v>
      </c>
      <c r="C10" s="237" t="s">
        <v>599</v>
      </c>
      <c r="D10" s="238" t="s">
        <v>881</v>
      </c>
      <c r="E10" s="212" t="s">
        <v>618</v>
      </c>
      <c r="F10" s="238"/>
      <c r="G10" s="238"/>
      <c r="H10" s="238"/>
      <c r="I10" s="238"/>
      <c r="J10" s="238"/>
      <c r="K10" s="238"/>
      <c r="L10" s="212" t="s">
        <v>619</v>
      </c>
      <c r="M10" s="213"/>
      <c r="N10" s="213"/>
      <c r="O10" s="213"/>
      <c r="P10" s="213"/>
      <c r="Q10" s="213"/>
      <c r="R10" s="262">
        <f>+Hoja1!E545</f>
        <v>3000</v>
      </c>
      <c r="S10" s="263">
        <f>+Hoja1!J545</f>
        <v>961.6</v>
      </c>
      <c r="T10" s="264">
        <f>+R10-S10</f>
        <v>2038.4</v>
      </c>
    </row>
    <row r="11" spans="1:20" s="16" customFormat="1" ht="43.5" hidden="1" thickBot="1">
      <c r="A11" s="871"/>
      <c r="B11" s="444" t="s">
        <v>570</v>
      </c>
      <c r="C11" s="445" t="s">
        <v>600</v>
      </c>
      <c r="D11" s="446" t="s">
        <v>881</v>
      </c>
      <c r="E11" s="447"/>
      <c r="F11" s="447"/>
      <c r="G11" s="447"/>
      <c r="H11" s="447"/>
      <c r="I11" s="447"/>
      <c r="J11" s="447"/>
      <c r="K11" s="447"/>
      <c r="L11" s="447"/>
      <c r="M11" s="447"/>
      <c r="N11" s="447"/>
      <c r="O11" s="447"/>
      <c r="P11" s="447"/>
      <c r="Q11" s="447"/>
      <c r="R11" s="448"/>
      <c r="S11" s="448"/>
      <c r="T11" s="449"/>
    </row>
    <row r="12" spans="1:20" s="16" customFormat="1" ht="57" hidden="1">
      <c r="A12" s="871"/>
      <c r="B12" s="239" t="s">
        <v>571</v>
      </c>
      <c r="C12" s="240" t="s">
        <v>601</v>
      </c>
      <c r="D12" s="241" t="s">
        <v>668</v>
      </c>
      <c r="E12" s="242"/>
      <c r="F12" s="242"/>
      <c r="G12" s="242"/>
      <c r="H12" s="242"/>
      <c r="I12" s="242"/>
      <c r="J12" s="242"/>
      <c r="K12" s="242"/>
      <c r="L12" s="242"/>
      <c r="M12" s="214"/>
      <c r="N12" s="214"/>
      <c r="O12" s="214"/>
      <c r="P12" s="214"/>
      <c r="Q12" s="214"/>
      <c r="R12" s="265"/>
      <c r="S12" s="266"/>
      <c r="T12" s="267">
        <f>+R12-S12</f>
        <v>0</v>
      </c>
    </row>
    <row r="13" spans="1:20" s="16" customFormat="1" ht="18" customHeight="1" thickBot="1">
      <c r="A13" s="872"/>
      <c r="B13" s="873" t="s">
        <v>871</v>
      </c>
      <c r="C13" s="874"/>
      <c r="D13" s="874"/>
      <c r="E13" s="874"/>
      <c r="F13" s="874"/>
      <c r="G13" s="874"/>
      <c r="H13" s="874"/>
      <c r="I13" s="874"/>
      <c r="J13" s="874"/>
      <c r="K13" s="874"/>
      <c r="L13" s="874"/>
      <c r="M13" s="215"/>
      <c r="N13" s="215"/>
      <c r="O13" s="215"/>
      <c r="P13" s="215"/>
      <c r="Q13" s="215"/>
      <c r="R13" s="268">
        <f>SUM(R10:R12)</f>
        <v>3000</v>
      </c>
      <c r="S13" s="268">
        <f>SUM(S10:S12)</f>
        <v>961.6</v>
      </c>
      <c r="T13" s="269">
        <f>+R13-S13</f>
        <v>2038.4</v>
      </c>
    </row>
    <row r="14" spans="1:20" s="16" customFormat="1" ht="14.25">
      <c r="A14" s="780" t="s">
        <v>566</v>
      </c>
      <c r="B14" s="741" t="s">
        <v>868</v>
      </c>
      <c r="C14" s="890" t="s">
        <v>595</v>
      </c>
      <c r="D14" s="887" t="s">
        <v>669</v>
      </c>
      <c r="E14" s="216" t="s">
        <v>680</v>
      </c>
      <c r="F14" s="243"/>
      <c r="G14" s="243"/>
      <c r="H14" s="243"/>
      <c r="I14" s="243"/>
      <c r="J14" s="243"/>
      <c r="K14" s="243"/>
      <c r="L14" s="216" t="s">
        <v>828</v>
      </c>
      <c r="M14" s="243"/>
      <c r="N14" s="243"/>
      <c r="O14" s="243"/>
      <c r="P14" s="243"/>
      <c r="Q14" s="243"/>
      <c r="R14" s="276">
        <f>+Hoja1!E638</f>
        <v>1008</v>
      </c>
      <c r="S14" s="249">
        <f>+Hoja1!J638</f>
        <v>699.92</v>
      </c>
      <c r="T14" s="277">
        <f>+R14-S14</f>
        <v>308.08000000000004</v>
      </c>
    </row>
    <row r="15" spans="1:20" s="16" customFormat="1" ht="14.25">
      <c r="A15" s="781"/>
      <c r="B15" s="742"/>
      <c r="C15" s="891"/>
      <c r="D15" s="888"/>
      <c r="E15" s="217" t="s">
        <v>680</v>
      </c>
      <c r="F15" s="244"/>
      <c r="G15" s="244"/>
      <c r="H15" s="244"/>
      <c r="I15" s="244"/>
      <c r="J15" s="244"/>
      <c r="K15" s="244"/>
      <c r="L15" s="217" t="s">
        <v>829</v>
      </c>
      <c r="M15" s="244"/>
      <c r="N15" s="244"/>
      <c r="O15" s="244"/>
      <c r="P15" s="244"/>
      <c r="Q15" s="244"/>
      <c r="R15" s="273">
        <f>+Hoja1!E639</f>
        <v>8796</v>
      </c>
      <c r="S15" s="250">
        <f>+Hoja1!J639</f>
        <v>6108.41</v>
      </c>
      <c r="T15" s="272">
        <f t="shared" ref="T15:T55" si="0">+R15-S15</f>
        <v>2687.59</v>
      </c>
    </row>
    <row r="16" spans="1:20" s="16" customFormat="1" ht="14.25">
      <c r="A16" s="781"/>
      <c r="B16" s="742"/>
      <c r="C16" s="891"/>
      <c r="D16" s="888"/>
      <c r="E16" s="217" t="s">
        <v>683</v>
      </c>
      <c r="F16" s="244"/>
      <c r="G16" s="244"/>
      <c r="H16" s="244"/>
      <c r="I16" s="244"/>
      <c r="J16" s="244"/>
      <c r="K16" s="244"/>
      <c r="L16" s="217" t="s">
        <v>830</v>
      </c>
      <c r="M16" s="244"/>
      <c r="N16" s="244"/>
      <c r="O16" s="244"/>
      <c r="P16" s="244"/>
      <c r="Q16" s="244"/>
      <c r="R16" s="273">
        <f>+Hoja1!E641</f>
        <v>84</v>
      </c>
      <c r="S16" s="250">
        <f>+Hoja1!J641</f>
        <v>58.33</v>
      </c>
      <c r="T16" s="272">
        <f t="shared" si="0"/>
        <v>25.67</v>
      </c>
    </row>
    <row r="17" spans="1:20" s="16" customFormat="1" ht="14.25">
      <c r="A17" s="781"/>
      <c r="B17" s="742"/>
      <c r="C17" s="891"/>
      <c r="D17" s="888"/>
      <c r="E17" s="217" t="s">
        <v>683</v>
      </c>
      <c r="F17" s="244"/>
      <c r="G17" s="244"/>
      <c r="H17" s="244"/>
      <c r="I17" s="244"/>
      <c r="J17" s="244"/>
      <c r="K17" s="244"/>
      <c r="L17" s="217" t="s">
        <v>831</v>
      </c>
      <c r="M17" s="244"/>
      <c r="N17" s="244"/>
      <c r="O17" s="244"/>
      <c r="P17" s="244"/>
      <c r="Q17" s="244"/>
      <c r="R17" s="273">
        <f>+Hoja1!E642</f>
        <v>733</v>
      </c>
      <c r="S17" s="250">
        <f>+Hoja1!J642</f>
        <v>509</v>
      </c>
      <c r="T17" s="272">
        <f t="shared" si="0"/>
        <v>224</v>
      </c>
    </row>
    <row r="18" spans="1:20" s="16" customFormat="1" ht="14.25">
      <c r="A18" s="781"/>
      <c r="B18" s="742"/>
      <c r="C18" s="891"/>
      <c r="D18" s="888"/>
      <c r="E18" s="217" t="s">
        <v>684</v>
      </c>
      <c r="F18" s="244"/>
      <c r="G18" s="244"/>
      <c r="H18" s="244"/>
      <c r="I18" s="244"/>
      <c r="J18" s="244"/>
      <c r="K18" s="244"/>
      <c r="L18" s="217" t="s">
        <v>832</v>
      </c>
      <c r="M18" s="244"/>
      <c r="N18" s="244"/>
      <c r="O18" s="244"/>
      <c r="P18" s="244"/>
      <c r="Q18" s="244"/>
      <c r="R18" s="273">
        <f>+Hoja1!E643</f>
        <v>410</v>
      </c>
      <c r="S18" s="250">
        <f>+Hoja1!J643</f>
        <v>277.75</v>
      </c>
      <c r="T18" s="272">
        <f t="shared" si="0"/>
        <v>132.25</v>
      </c>
    </row>
    <row r="19" spans="1:20" s="16" customFormat="1" ht="14.25">
      <c r="A19" s="781"/>
      <c r="B19" s="742"/>
      <c r="C19" s="891"/>
      <c r="D19" s="888"/>
      <c r="E19" s="217" t="s">
        <v>687</v>
      </c>
      <c r="F19" s="244"/>
      <c r="G19" s="244"/>
      <c r="H19" s="244"/>
      <c r="I19" s="244"/>
      <c r="J19" s="244"/>
      <c r="K19" s="244"/>
      <c r="L19" s="217" t="s">
        <v>833</v>
      </c>
      <c r="M19" s="244"/>
      <c r="N19" s="244"/>
      <c r="O19" s="244"/>
      <c r="P19" s="244"/>
      <c r="Q19" s="244"/>
      <c r="R19" s="273">
        <f>+Hoja1!E645</f>
        <v>122.47</v>
      </c>
      <c r="S19" s="250">
        <f>+Hoja1!J645</f>
        <v>81.5</v>
      </c>
      <c r="T19" s="272">
        <f t="shared" si="0"/>
        <v>40.97</v>
      </c>
    </row>
    <row r="20" spans="1:20" s="16" customFormat="1" ht="14.25">
      <c r="A20" s="781"/>
      <c r="B20" s="742"/>
      <c r="C20" s="891"/>
      <c r="D20" s="888"/>
      <c r="E20" s="217" t="s">
        <v>687</v>
      </c>
      <c r="F20" s="244"/>
      <c r="G20" s="244"/>
      <c r="H20" s="244"/>
      <c r="I20" s="244"/>
      <c r="J20" s="244"/>
      <c r="K20" s="244"/>
      <c r="L20" s="217" t="s">
        <v>834</v>
      </c>
      <c r="M20" s="244"/>
      <c r="N20" s="244"/>
      <c r="O20" s="244"/>
      <c r="P20" s="244"/>
      <c r="Q20" s="244"/>
      <c r="R20" s="273">
        <f>+Hoja1!E646</f>
        <v>1068.71</v>
      </c>
      <c r="S20" s="250">
        <f>+Hoja1!J646</f>
        <v>711.67</v>
      </c>
      <c r="T20" s="272">
        <f t="shared" si="0"/>
        <v>357.04000000000008</v>
      </c>
    </row>
    <row r="21" spans="1:20" s="16" customFormat="1" ht="14.25">
      <c r="A21" s="781"/>
      <c r="B21" s="742"/>
      <c r="C21" s="891"/>
      <c r="D21" s="888"/>
      <c r="E21" s="217" t="s">
        <v>688</v>
      </c>
      <c r="F21" s="244"/>
      <c r="G21" s="244"/>
      <c r="H21" s="244"/>
      <c r="I21" s="244"/>
      <c r="J21" s="244"/>
      <c r="K21" s="244"/>
      <c r="L21" s="217" t="s">
        <v>835</v>
      </c>
      <c r="M21" s="244"/>
      <c r="N21" s="244"/>
      <c r="O21" s="244"/>
      <c r="P21" s="244"/>
      <c r="Q21" s="244"/>
      <c r="R21" s="273">
        <f>+Hoja1!E647</f>
        <v>84</v>
      </c>
      <c r="S21" s="250">
        <f>+Hoja1!J647</f>
        <v>58.33</v>
      </c>
      <c r="T21" s="272">
        <f t="shared" si="0"/>
        <v>25.67</v>
      </c>
    </row>
    <row r="22" spans="1:20" s="16" customFormat="1" ht="14.25">
      <c r="A22" s="781"/>
      <c r="B22" s="742"/>
      <c r="C22" s="891"/>
      <c r="D22" s="888"/>
      <c r="E22" s="217" t="s">
        <v>688</v>
      </c>
      <c r="F22" s="244"/>
      <c r="G22" s="244"/>
      <c r="H22" s="244"/>
      <c r="I22" s="244"/>
      <c r="J22" s="244"/>
      <c r="K22" s="244"/>
      <c r="L22" s="217" t="s">
        <v>836</v>
      </c>
      <c r="M22" s="244"/>
      <c r="N22" s="244"/>
      <c r="O22" s="244"/>
      <c r="P22" s="244"/>
      <c r="Q22" s="244"/>
      <c r="R22" s="273">
        <f>+Hoja1!E648</f>
        <v>733</v>
      </c>
      <c r="S22" s="250">
        <f>+Hoja1!J648</f>
        <v>509</v>
      </c>
      <c r="T22" s="272">
        <f t="shared" si="0"/>
        <v>224</v>
      </c>
    </row>
    <row r="23" spans="1:20" s="16" customFormat="1" ht="14.25">
      <c r="A23" s="781"/>
      <c r="B23" s="742"/>
      <c r="C23" s="891"/>
      <c r="D23" s="888"/>
      <c r="E23" s="217" t="s">
        <v>748</v>
      </c>
      <c r="F23" s="244"/>
      <c r="G23" s="244"/>
      <c r="H23" s="244"/>
      <c r="I23" s="244"/>
      <c r="J23" s="244"/>
      <c r="K23" s="244"/>
      <c r="L23" s="217" t="s">
        <v>837</v>
      </c>
      <c r="M23" s="244"/>
      <c r="N23" s="244"/>
      <c r="O23" s="244"/>
      <c r="P23" s="244"/>
      <c r="Q23" s="244"/>
      <c r="R23" s="273">
        <f>+Hoja1!E650</f>
        <v>680</v>
      </c>
      <c r="S23" s="250">
        <f>+Hoja1!J650</f>
        <v>511.03</v>
      </c>
      <c r="T23" s="272">
        <f t="shared" si="0"/>
        <v>168.97000000000003</v>
      </c>
    </row>
    <row r="24" spans="1:20" s="16" customFormat="1" ht="14.25">
      <c r="A24" s="781"/>
      <c r="B24" s="742"/>
      <c r="C24" s="891"/>
      <c r="D24" s="888"/>
      <c r="E24" s="217" t="s">
        <v>691</v>
      </c>
      <c r="F24" s="244"/>
      <c r="G24" s="244"/>
      <c r="H24" s="244"/>
      <c r="I24" s="244"/>
      <c r="J24" s="244"/>
      <c r="K24" s="244"/>
      <c r="L24" s="217" t="s">
        <v>838</v>
      </c>
      <c r="M24" s="244"/>
      <c r="N24" s="244"/>
      <c r="O24" s="244"/>
      <c r="P24" s="244"/>
      <c r="Q24" s="244"/>
      <c r="R24" s="273">
        <f>+Hoja1!E652</f>
        <v>4450</v>
      </c>
      <c r="S24" s="250">
        <f>+Hoja1!J652</f>
        <v>2884</v>
      </c>
      <c r="T24" s="272">
        <f t="shared" si="0"/>
        <v>1566</v>
      </c>
    </row>
    <row r="25" spans="1:20" s="16" customFormat="1" ht="14.25">
      <c r="A25" s="781"/>
      <c r="B25" s="742"/>
      <c r="C25" s="891"/>
      <c r="D25" s="888"/>
      <c r="E25" s="217" t="s">
        <v>702</v>
      </c>
      <c r="F25" s="244"/>
      <c r="G25" s="244"/>
      <c r="H25" s="244"/>
      <c r="I25" s="244"/>
      <c r="J25" s="244"/>
      <c r="K25" s="244"/>
      <c r="L25" s="217" t="s">
        <v>839</v>
      </c>
      <c r="M25" s="244"/>
      <c r="N25" s="244"/>
      <c r="O25" s="244"/>
      <c r="P25" s="244"/>
      <c r="Q25" s="244"/>
      <c r="R25" s="250">
        <f>+Hoja1!E658</f>
        <v>1525.48</v>
      </c>
      <c r="S25" s="250">
        <f>+Hoja1!J658</f>
        <v>28</v>
      </c>
      <c r="T25" s="272">
        <f t="shared" si="0"/>
        <v>1497.48</v>
      </c>
    </row>
    <row r="26" spans="1:20" s="16" customFormat="1" ht="14.25">
      <c r="A26" s="781"/>
      <c r="B26" s="742"/>
      <c r="C26" s="891"/>
      <c r="D26" s="888"/>
      <c r="E26" s="217" t="s">
        <v>704</v>
      </c>
      <c r="F26" s="244"/>
      <c r="G26" s="244"/>
      <c r="H26" s="244"/>
      <c r="I26" s="244"/>
      <c r="J26" s="244"/>
      <c r="K26" s="244"/>
      <c r="L26" s="217" t="s">
        <v>840</v>
      </c>
      <c r="M26" s="244"/>
      <c r="N26" s="244"/>
      <c r="O26" s="244"/>
      <c r="P26" s="244"/>
      <c r="Q26" s="244"/>
      <c r="R26" s="250">
        <f>+Hoja1!E659</f>
        <v>150</v>
      </c>
      <c r="S26" s="250">
        <f>+Hoja1!J659</f>
        <v>0</v>
      </c>
      <c r="T26" s="272">
        <f t="shared" si="0"/>
        <v>150</v>
      </c>
    </row>
    <row r="27" spans="1:20" s="16" customFormat="1" ht="18" customHeight="1">
      <c r="A27" s="781"/>
      <c r="B27" s="742"/>
      <c r="C27" s="891"/>
      <c r="D27" s="888"/>
      <c r="E27" s="217" t="s">
        <v>705</v>
      </c>
      <c r="F27" s="244"/>
      <c r="G27" s="244"/>
      <c r="H27" s="244"/>
      <c r="I27" s="244"/>
      <c r="J27" s="244"/>
      <c r="K27" s="244"/>
      <c r="L27" s="217" t="s">
        <v>841</v>
      </c>
      <c r="M27" s="244"/>
      <c r="N27" s="244"/>
      <c r="O27" s="244"/>
      <c r="P27" s="244"/>
      <c r="Q27" s="244"/>
      <c r="R27" s="250">
        <f>+Hoja1!E660</f>
        <v>300</v>
      </c>
      <c r="S27" s="250">
        <f>+Hoja1!J660</f>
        <v>0</v>
      </c>
      <c r="T27" s="272">
        <f t="shared" si="0"/>
        <v>300</v>
      </c>
    </row>
    <row r="28" spans="1:20" s="16" customFormat="1" ht="15" customHeight="1">
      <c r="A28" s="781"/>
      <c r="B28" s="742"/>
      <c r="C28" s="891"/>
      <c r="D28" s="888"/>
      <c r="E28" s="218" t="s">
        <v>613</v>
      </c>
      <c r="F28" s="246"/>
      <c r="G28" s="246"/>
      <c r="H28" s="246"/>
      <c r="I28" s="246"/>
      <c r="J28" s="246"/>
      <c r="K28" s="246"/>
      <c r="L28" s="218" t="s">
        <v>189</v>
      </c>
      <c r="M28" s="219"/>
      <c r="N28" s="219"/>
      <c r="O28" s="219"/>
      <c r="P28" s="219"/>
      <c r="Q28" s="219"/>
      <c r="R28" s="273">
        <f>+Hoja1!E540</f>
        <v>35206</v>
      </c>
      <c r="S28" s="250">
        <f>+Hoja1!J540</f>
        <v>27071.84</v>
      </c>
      <c r="T28" s="272">
        <f t="shared" si="0"/>
        <v>8134.16</v>
      </c>
    </row>
    <row r="29" spans="1:20" s="16" customFormat="1" ht="14.25">
      <c r="A29" s="781"/>
      <c r="B29" s="742"/>
      <c r="C29" s="891"/>
      <c r="D29" s="888"/>
      <c r="E29" s="218" t="s">
        <v>654</v>
      </c>
      <c r="F29" s="246"/>
      <c r="G29" s="246"/>
      <c r="H29" s="246"/>
      <c r="I29" s="246"/>
      <c r="J29" s="246"/>
      <c r="K29" s="246"/>
      <c r="L29" s="218" t="s">
        <v>655</v>
      </c>
      <c r="M29" s="219"/>
      <c r="N29" s="219"/>
      <c r="O29" s="219"/>
      <c r="P29" s="219"/>
      <c r="Q29" s="219"/>
      <c r="R29" s="273">
        <f>+Hoja1!E653</f>
        <v>8208</v>
      </c>
      <c r="S29" s="250">
        <f>+Hoja1!J653</f>
        <v>2431.34</v>
      </c>
      <c r="T29" s="272">
        <f t="shared" si="0"/>
        <v>5776.66</v>
      </c>
    </row>
    <row r="30" spans="1:20" s="16" customFormat="1" ht="14.25">
      <c r="A30" s="781"/>
      <c r="B30" s="742"/>
      <c r="C30" s="891"/>
      <c r="D30" s="888"/>
      <c r="E30" s="218" t="s">
        <v>654</v>
      </c>
      <c r="F30" s="246"/>
      <c r="G30" s="246"/>
      <c r="H30" s="246"/>
      <c r="I30" s="246"/>
      <c r="J30" s="246"/>
      <c r="K30" s="246"/>
      <c r="L30" s="218" t="s">
        <v>656</v>
      </c>
      <c r="M30" s="219"/>
      <c r="N30" s="219"/>
      <c r="O30" s="219"/>
      <c r="P30" s="219"/>
      <c r="Q30" s="219"/>
      <c r="R30" s="273">
        <f>+Hoja1!E654</f>
        <v>19434.23</v>
      </c>
      <c r="S30" s="250">
        <f>+Hoja1!J654</f>
        <v>0</v>
      </c>
      <c r="T30" s="272">
        <f t="shared" si="0"/>
        <v>19434.23</v>
      </c>
    </row>
    <row r="31" spans="1:20" s="16" customFormat="1" ht="14.25">
      <c r="A31" s="781"/>
      <c r="B31" s="742"/>
      <c r="C31" s="891"/>
      <c r="D31" s="888"/>
      <c r="E31" s="218" t="s">
        <v>643</v>
      </c>
      <c r="F31" s="246"/>
      <c r="G31" s="246"/>
      <c r="H31" s="246"/>
      <c r="I31" s="246"/>
      <c r="J31" s="246"/>
      <c r="K31" s="246"/>
      <c r="L31" s="218" t="s">
        <v>657</v>
      </c>
      <c r="M31" s="219"/>
      <c r="N31" s="219"/>
      <c r="O31" s="219"/>
      <c r="P31" s="219"/>
      <c r="Q31" s="219"/>
      <c r="R31" s="273">
        <f>+Hoja1!E656</f>
        <v>450</v>
      </c>
      <c r="S31" s="250">
        <f>+Hoja1!J656</f>
        <v>0</v>
      </c>
      <c r="T31" s="272">
        <f t="shared" si="0"/>
        <v>450</v>
      </c>
    </row>
    <row r="32" spans="1:20" s="16" customFormat="1" ht="14.25">
      <c r="A32" s="781"/>
      <c r="B32" s="742"/>
      <c r="C32" s="891"/>
      <c r="D32" s="888"/>
      <c r="E32" s="218" t="s">
        <v>648</v>
      </c>
      <c r="F32" s="246"/>
      <c r="G32" s="246"/>
      <c r="H32" s="246"/>
      <c r="I32" s="246"/>
      <c r="J32" s="246"/>
      <c r="K32" s="246"/>
      <c r="L32" s="218" t="s">
        <v>659</v>
      </c>
      <c r="M32" s="219"/>
      <c r="N32" s="219"/>
      <c r="O32" s="219"/>
      <c r="P32" s="219"/>
      <c r="Q32" s="219"/>
      <c r="R32" s="273">
        <f>+Hoja1!E661</f>
        <v>126</v>
      </c>
      <c r="S32" s="250">
        <f>+Hoja1!J661</f>
        <v>0</v>
      </c>
      <c r="T32" s="272">
        <f t="shared" si="0"/>
        <v>126</v>
      </c>
    </row>
    <row r="33" spans="1:20" s="16" customFormat="1" ht="14.25">
      <c r="A33" s="781"/>
      <c r="B33" s="742"/>
      <c r="C33" s="891"/>
      <c r="D33" s="888"/>
      <c r="E33" s="218" t="s">
        <v>658</v>
      </c>
      <c r="F33" s="246"/>
      <c r="G33" s="246"/>
      <c r="H33" s="246"/>
      <c r="I33" s="246"/>
      <c r="J33" s="246"/>
      <c r="K33" s="246"/>
      <c r="L33" s="218" t="s">
        <v>660</v>
      </c>
      <c r="M33" s="219"/>
      <c r="N33" s="219"/>
      <c r="O33" s="219"/>
      <c r="P33" s="219"/>
      <c r="Q33" s="219"/>
      <c r="R33" s="273">
        <f>+Hoja1!E662</f>
        <v>500</v>
      </c>
      <c r="S33" s="250">
        <f>+Hoja1!J662</f>
        <v>6.6</v>
      </c>
      <c r="T33" s="272">
        <f t="shared" si="0"/>
        <v>493.4</v>
      </c>
    </row>
    <row r="34" spans="1:20" s="16" customFormat="1" ht="14.25">
      <c r="A34" s="781"/>
      <c r="B34" s="742"/>
      <c r="C34" s="891"/>
      <c r="D34" s="888"/>
      <c r="E34" s="218" t="s">
        <v>649</v>
      </c>
      <c r="F34" s="246"/>
      <c r="G34" s="246"/>
      <c r="H34" s="246"/>
      <c r="I34" s="246"/>
      <c r="J34" s="246"/>
      <c r="K34" s="246"/>
      <c r="L34" s="218" t="s">
        <v>661</v>
      </c>
      <c r="M34" s="219"/>
      <c r="N34" s="219"/>
      <c r="O34" s="219"/>
      <c r="P34" s="219"/>
      <c r="Q34" s="219"/>
      <c r="R34" s="273">
        <f>+Hoja1!E663</f>
        <v>1153.93</v>
      </c>
      <c r="S34" s="250">
        <f>+Hoja1!J663</f>
        <v>0</v>
      </c>
      <c r="T34" s="272">
        <f t="shared" si="0"/>
        <v>1153.93</v>
      </c>
    </row>
    <row r="35" spans="1:20" s="16" customFormat="1" thickBot="1">
      <c r="A35" s="781"/>
      <c r="B35" s="893"/>
      <c r="C35" s="892"/>
      <c r="D35" s="889"/>
      <c r="E35" s="220" t="s">
        <v>649</v>
      </c>
      <c r="F35" s="247"/>
      <c r="G35" s="247"/>
      <c r="H35" s="247"/>
      <c r="I35" s="247"/>
      <c r="J35" s="247"/>
      <c r="K35" s="247"/>
      <c r="L35" s="221" t="s">
        <v>662</v>
      </c>
      <c r="M35" s="222"/>
      <c r="N35" s="222"/>
      <c r="O35" s="222"/>
      <c r="P35" s="222"/>
      <c r="Q35" s="222"/>
      <c r="R35" s="274">
        <f>+Hoja1!E664</f>
        <v>603.91999999999996</v>
      </c>
      <c r="S35" s="251">
        <f>+Hoja1!J664</f>
        <v>0</v>
      </c>
      <c r="T35" s="275">
        <f t="shared" si="0"/>
        <v>603.91999999999996</v>
      </c>
    </row>
    <row r="36" spans="1:20" s="16" customFormat="1" ht="14.25">
      <c r="A36" s="781"/>
      <c r="B36" s="829" t="s">
        <v>857</v>
      </c>
      <c r="C36" s="881" t="s">
        <v>858</v>
      </c>
      <c r="D36" s="881" t="s">
        <v>669</v>
      </c>
      <c r="E36" s="216" t="s">
        <v>680</v>
      </c>
      <c r="F36" s="248"/>
      <c r="G36" s="248"/>
      <c r="H36" s="248"/>
      <c r="I36" s="248"/>
      <c r="J36" s="248"/>
      <c r="K36" s="248"/>
      <c r="L36" s="223" t="s">
        <v>842</v>
      </c>
      <c r="M36" s="224"/>
      <c r="N36" s="224"/>
      <c r="O36" s="224"/>
      <c r="P36" s="224"/>
      <c r="Q36" s="224"/>
      <c r="R36" s="276">
        <f>+Hoja1!E587</f>
        <v>2016</v>
      </c>
      <c r="S36" s="249">
        <f>+Hoja1!J587</f>
        <v>1872.97</v>
      </c>
      <c r="T36" s="277">
        <f t="shared" si="0"/>
        <v>143.02999999999997</v>
      </c>
    </row>
    <row r="37" spans="1:20" s="16" customFormat="1" ht="14.25">
      <c r="A37" s="781"/>
      <c r="B37" s="830"/>
      <c r="C37" s="882"/>
      <c r="D37" s="882"/>
      <c r="E37" s="217" t="s">
        <v>680</v>
      </c>
      <c r="F37" s="246"/>
      <c r="G37" s="246"/>
      <c r="H37" s="246"/>
      <c r="I37" s="246"/>
      <c r="J37" s="246"/>
      <c r="K37" s="246"/>
      <c r="L37" s="218" t="s">
        <v>843</v>
      </c>
      <c r="M37" s="219"/>
      <c r="N37" s="219"/>
      <c r="O37" s="219"/>
      <c r="P37" s="219"/>
      <c r="Q37" s="219"/>
      <c r="R37" s="273">
        <f>+Hoja1!E588</f>
        <v>17592</v>
      </c>
      <c r="S37" s="250">
        <f>+Hoja1!J588</f>
        <v>16346.13</v>
      </c>
      <c r="T37" s="272">
        <f t="shared" si="0"/>
        <v>1245.8700000000008</v>
      </c>
    </row>
    <row r="38" spans="1:20" s="16" customFormat="1" ht="14.25">
      <c r="A38" s="781"/>
      <c r="B38" s="830"/>
      <c r="C38" s="882"/>
      <c r="D38" s="882"/>
      <c r="E38" s="217" t="s">
        <v>683</v>
      </c>
      <c r="F38" s="246"/>
      <c r="G38" s="246"/>
      <c r="H38" s="246"/>
      <c r="I38" s="246"/>
      <c r="J38" s="246"/>
      <c r="K38" s="246"/>
      <c r="L38" s="218" t="s">
        <v>844</v>
      </c>
      <c r="M38" s="219"/>
      <c r="N38" s="219"/>
      <c r="O38" s="219"/>
      <c r="P38" s="219"/>
      <c r="Q38" s="219"/>
      <c r="R38" s="273">
        <f>+Hoja1!E590</f>
        <v>168</v>
      </c>
      <c r="S38" s="250">
        <f>+Hoja1!J590</f>
        <v>156.09</v>
      </c>
      <c r="T38" s="272">
        <f t="shared" si="0"/>
        <v>11.909999999999997</v>
      </c>
    </row>
    <row r="39" spans="1:20" s="16" customFormat="1" ht="14.25">
      <c r="A39" s="781"/>
      <c r="B39" s="830"/>
      <c r="C39" s="882"/>
      <c r="D39" s="882"/>
      <c r="E39" s="217" t="s">
        <v>683</v>
      </c>
      <c r="F39" s="246"/>
      <c r="G39" s="246"/>
      <c r="H39" s="246"/>
      <c r="I39" s="246"/>
      <c r="J39" s="246"/>
      <c r="K39" s="246"/>
      <c r="L39" s="218" t="s">
        <v>845</v>
      </c>
      <c r="M39" s="219"/>
      <c r="N39" s="219"/>
      <c r="O39" s="219"/>
      <c r="P39" s="219"/>
      <c r="Q39" s="219"/>
      <c r="R39" s="273">
        <f>+Hoja1!E591</f>
        <v>1466</v>
      </c>
      <c r="S39" s="250">
        <f>+Hoja1!J591</f>
        <v>1362.2</v>
      </c>
      <c r="T39" s="272">
        <f t="shared" si="0"/>
        <v>103.79999999999995</v>
      </c>
    </row>
    <row r="40" spans="1:20" s="16" customFormat="1" ht="14.25">
      <c r="A40" s="781"/>
      <c r="B40" s="830"/>
      <c r="C40" s="882"/>
      <c r="D40" s="882"/>
      <c r="E40" s="217" t="s">
        <v>684</v>
      </c>
      <c r="F40" s="246"/>
      <c r="G40" s="246"/>
      <c r="H40" s="246"/>
      <c r="I40" s="246"/>
      <c r="J40" s="246"/>
      <c r="K40" s="246"/>
      <c r="L40" s="218" t="s">
        <v>846</v>
      </c>
      <c r="M40" s="219"/>
      <c r="N40" s="219"/>
      <c r="O40" s="219"/>
      <c r="P40" s="219"/>
      <c r="Q40" s="219"/>
      <c r="R40" s="273">
        <f>+Hoja1!E592</f>
        <v>820</v>
      </c>
      <c r="S40" s="250">
        <f>+Hoja1!J592</f>
        <v>743.35</v>
      </c>
      <c r="T40" s="272">
        <f t="shared" si="0"/>
        <v>76.649999999999977</v>
      </c>
    </row>
    <row r="41" spans="1:20" s="16" customFormat="1" ht="14.25">
      <c r="A41" s="781"/>
      <c r="B41" s="830"/>
      <c r="C41" s="882"/>
      <c r="D41" s="882"/>
      <c r="E41" s="217" t="s">
        <v>687</v>
      </c>
      <c r="F41" s="246"/>
      <c r="G41" s="246"/>
      <c r="H41" s="246"/>
      <c r="I41" s="246"/>
      <c r="J41" s="246"/>
      <c r="K41" s="246"/>
      <c r="L41" s="218" t="s">
        <v>847</v>
      </c>
      <c r="M41" s="219"/>
      <c r="N41" s="219"/>
      <c r="O41" s="219"/>
      <c r="P41" s="219"/>
      <c r="Q41" s="219"/>
      <c r="R41" s="273">
        <f>+Hoja1!E594</f>
        <v>244.95</v>
      </c>
      <c r="S41" s="250">
        <f>+Hoja1!J594</f>
        <v>218.21</v>
      </c>
      <c r="T41" s="272">
        <f t="shared" si="0"/>
        <v>26.739999999999981</v>
      </c>
    </row>
    <row r="42" spans="1:20" s="16" customFormat="1" ht="14.25">
      <c r="A42" s="781"/>
      <c r="B42" s="830"/>
      <c r="C42" s="882"/>
      <c r="D42" s="882"/>
      <c r="E42" s="217" t="s">
        <v>687</v>
      </c>
      <c r="F42" s="246"/>
      <c r="G42" s="246"/>
      <c r="H42" s="246"/>
      <c r="I42" s="246"/>
      <c r="J42" s="246"/>
      <c r="K42" s="246"/>
      <c r="L42" s="218" t="s">
        <v>848</v>
      </c>
      <c r="M42" s="219"/>
      <c r="N42" s="219"/>
      <c r="O42" s="219"/>
      <c r="P42" s="219"/>
      <c r="Q42" s="219"/>
      <c r="R42" s="273">
        <f>+Hoja1!E595</f>
        <v>2137.42</v>
      </c>
      <c r="S42" s="250">
        <f>+Hoja1!J595</f>
        <v>1904.31</v>
      </c>
      <c r="T42" s="272">
        <f t="shared" si="0"/>
        <v>233.11000000000013</v>
      </c>
    </row>
    <row r="43" spans="1:20" s="16" customFormat="1" ht="14.25">
      <c r="A43" s="781"/>
      <c r="B43" s="830"/>
      <c r="C43" s="882"/>
      <c r="D43" s="882"/>
      <c r="E43" s="217" t="s">
        <v>688</v>
      </c>
      <c r="F43" s="246"/>
      <c r="G43" s="246"/>
      <c r="H43" s="246"/>
      <c r="I43" s="246"/>
      <c r="J43" s="246"/>
      <c r="K43" s="246"/>
      <c r="L43" s="218" t="s">
        <v>849</v>
      </c>
      <c r="M43" s="219"/>
      <c r="N43" s="219"/>
      <c r="O43" s="219"/>
      <c r="P43" s="219"/>
      <c r="Q43" s="219"/>
      <c r="R43" s="273">
        <f>+Hoja1!E596</f>
        <v>168</v>
      </c>
      <c r="S43" s="250">
        <f>+Hoja1!J596</f>
        <v>120.16</v>
      </c>
      <c r="T43" s="272">
        <f t="shared" si="0"/>
        <v>47.84</v>
      </c>
    </row>
    <row r="44" spans="1:20" s="16" customFormat="1" ht="14.25">
      <c r="A44" s="781"/>
      <c r="B44" s="830"/>
      <c r="C44" s="882"/>
      <c r="D44" s="882"/>
      <c r="E44" s="217" t="s">
        <v>688</v>
      </c>
      <c r="F44" s="246"/>
      <c r="G44" s="246"/>
      <c r="H44" s="246"/>
      <c r="I44" s="246"/>
      <c r="J44" s="246"/>
      <c r="K44" s="246"/>
      <c r="L44" s="218" t="s">
        <v>850</v>
      </c>
      <c r="M44" s="219"/>
      <c r="N44" s="219"/>
      <c r="O44" s="219"/>
      <c r="P44" s="219"/>
      <c r="Q44" s="219"/>
      <c r="R44" s="273">
        <f>+Hoja1!E597</f>
        <v>1466</v>
      </c>
      <c r="S44" s="250">
        <f>+Hoja1!J597</f>
        <v>1048.52</v>
      </c>
      <c r="T44" s="272">
        <f t="shared" si="0"/>
        <v>417.48</v>
      </c>
    </row>
    <row r="45" spans="1:20" s="16" customFormat="1" ht="14.25">
      <c r="A45" s="781"/>
      <c r="B45" s="830"/>
      <c r="C45" s="882"/>
      <c r="D45" s="882"/>
      <c r="E45" s="217" t="s">
        <v>691</v>
      </c>
      <c r="F45" s="246"/>
      <c r="G45" s="246"/>
      <c r="H45" s="246"/>
      <c r="I45" s="246"/>
      <c r="J45" s="246"/>
      <c r="K45" s="246"/>
      <c r="L45" s="218" t="s">
        <v>851</v>
      </c>
      <c r="M45" s="219"/>
      <c r="N45" s="219"/>
      <c r="O45" s="219"/>
      <c r="P45" s="219"/>
      <c r="Q45" s="219"/>
      <c r="R45" s="273">
        <f>+Hoja1!E599</f>
        <v>3000</v>
      </c>
      <c r="S45" s="250">
        <f>+Hoja1!J599</f>
        <v>2674</v>
      </c>
      <c r="T45" s="272">
        <f t="shared" si="0"/>
        <v>326</v>
      </c>
    </row>
    <row r="46" spans="1:20" s="16" customFormat="1" ht="14.25">
      <c r="A46" s="781"/>
      <c r="B46" s="830"/>
      <c r="C46" s="882"/>
      <c r="D46" s="882"/>
      <c r="E46" s="217" t="s">
        <v>643</v>
      </c>
      <c r="F46" s="246"/>
      <c r="G46" s="246"/>
      <c r="H46" s="246"/>
      <c r="I46" s="246"/>
      <c r="J46" s="246"/>
      <c r="K46" s="246"/>
      <c r="L46" s="218" t="s">
        <v>644</v>
      </c>
      <c r="M46" s="219"/>
      <c r="N46" s="219"/>
      <c r="O46" s="219"/>
      <c r="P46" s="219"/>
      <c r="Q46" s="219"/>
      <c r="R46" s="273">
        <f>+Hoja1!E601</f>
        <v>600</v>
      </c>
      <c r="S46" s="250">
        <f>+Hoja1!J601</f>
        <v>0</v>
      </c>
      <c r="T46" s="272">
        <f t="shared" si="0"/>
        <v>600</v>
      </c>
    </row>
    <row r="47" spans="1:20" s="16" customFormat="1" ht="14.25">
      <c r="A47" s="781"/>
      <c r="B47" s="830"/>
      <c r="C47" s="882"/>
      <c r="D47" s="882"/>
      <c r="E47" s="217" t="s">
        <v>702</v>
      </c>
      <c r="F47" s="246"/>
      <c r="G47" s="246"/>
      <c r="H47" s="246"/>
      <c r="I47" s="246"/>
      <c r="J47" s="246"/>
      <c r="K47" s="246"/>
      <c r="L47" s="218" t="s">
        <v>852</v>
      </c>
      <c r="M47" s="219"/>
      <c r="N47" s="219"/>
      <c r="O47" s="219"/>
      <c r="P47" s="219"/>
      <c r="Q47" s="219"/>
      <c r="R47" s="273">
        <f>+Hoja1!E603</f>
        <v>1740</v>
      </c>
      <c r="S47" s="250">
        <f>+Hoja1!J603</f>
        <v>0</v>
      </c>
      <c r="T47" s="272">
        <f t="shared" si="0"/>
        <v>1740</v>
      </c>
    </row>
    <row r="48" spans="1:20" s="16" customFormat="1" ht="14.25">
      <c r="A48" s="781"/>
      <c r="B48" s="830"/>
      <c r="C48" s="882"/>
      <c r="D48" s="882"/>
      <c r="E48" s="217" t="s">
        <v>704</v>
      </c>
      <c r="F48" s="246"/>
      <c r="G48" s="246"/>
      <c r="H48" s="246"/>
      <c r="I48" s="246"/>
      <c r="J48" s="246"/>
      <c r="K48" s="246"/>
      <c r="L48" s="218" t="s">
        <v>853</v>
      </c>
      <c r="M48" s="219"/>
      <c r="N48" s="219"/>
      <c r="O48" s="219"/>
      <c r="P48" s="219"/>
      <c r="Q48" s="219"/>
      <c r="R48" s="273">
        <f>+Hoja1!E604</f>
        <v>360</v>
      </c>
      <c r="S48" s="250">
        <f>+Hoja1!J604</f>
        <v>0</v>
      </c>
      <c r="T48" s="272">
        <f t="shared" si="0"/>
        <v>360</v>
      </c>
    </row>
    <row r="49" spans="1:20" s="16" customFormat="1" ht="14.25">
      <c r="A49" s="781"/>
      <c r="B49" s="830"/>
      <c r="C49" s="882"/>
      <c r="D49" s="882"/>
      <c r="E49" s="217" t="s">
        <v>705</v>
      </c>
      <c r="F49" s="246"/>
      <c r="G49" s="246"/>
      <c r="H49" s="246"/>
      <c r="I49" s="246"/>
      <c r="J49" s="246"/>
      <c r="K49" s="246"/>
      <c r="L49" s="218" t="s">
        <v>854</v>
      </c>
      <c r="M49" s="219"/>
      <c r="N49" s="219"/>
      <c r="O49" s="219"/>
      <c r="P49" s="219"/>
      <c r="Q49" s="219"/>
      <c r="R49" s="273">
        <f>+Hoja1!E605</f>
        <v>300</v>
      </c>
      <c r="S49" s="250">
        <f>+Hoja1!J605</f>
        <v>0</v>
      </c>
      <c r="T49" s="272">
        <f t="shared" si="0"/>
        <v>300</v>
      </c>
    </row>
    <row r="50" spans="1:20" s="16" customFormat="1" ht="14.25">
      <c r="A50" s="781"/>
      <c r="B50" s="830"/>
      <c r="C50" s="882"/>
      <c r="D50" s="882"/>
      <c r="E50" s="217" t="s">
        <v>649</v>
      </c>
      <c r="F50" s="246"/>
      <c r="G50" s="246"/>
      <c r="H50" s="246"/>
      <c r="I50" s="246"/>
      <c r="J50" s="246"/>
      <c r="K50" s="246"/>
      <c r="L50" s="218" t="s">
        <v>855</v>
      </c>
      <c r="M50" s="219"/>
      <c r="N50" s="219"/>
      <c r="O50" s="219"/>
      <c r="P50" s="219"/>
      <c r="Q50" s="219"/>
      <c r="R50" s="273">
        <f>+Hoja1!E606</f>
        <v>900</v>
      </c>
      <c r="S50" s="250">
        <f>+Hoja1!J606</f>
        <v>0</v>
      </c>
      <c r="T50" s="272">
        <f t="shared" si="0"/>
        <v>900</v>
      </c>
    </row>
    <row r="51" spans="1:20" s="16" customFormat="1" thickBot="1">
      <c r="A51" s="781"/>
      <c r="B51" s="831"/>
      <c r="C51" s="883"/>
      <c r="D51" s="883"/>
      <c r="E51" s="220" t="s">
        <v>649</v>
      </c>
      <c r="F51" s="247"/>
      <c r="G51" s="247"/>
      <c r="H51" s="247"/>
      <c r="I51" s="247"/>
      <c r="J51" s="247"/>
      <c r="K51" s="247"/>
      <c r="L51" s="221" t="s">
        <v>856</v>
      </c>
      <c r="M51" s="222"/>
      <c r="N51" s="222"/>
      <c r="O51" s="222"/>
      <c r="P51" s="222"/>
      <c r="Q51" s="222"/>
      <c r="R51" s="274">
        <f>+Hoja1!E607</f>
        <v>961.92</v>
      </c>
      <c r="S51" s="251">
        <f>+Hoja1!J607</f>
        <v>0</v>
      </c>
      <c r="T51" s="275">
        <f t="shared" si="0"/>
        <v>961.92</v>
      </c>
    </row>
    <row r="52" spans="1:20" s="16" customFormat="1" ht="14.25">
      <c r="A52" s="781"/>
      <c r="B52" s="894" t="s">
        <v>572</v>
      </c>
      <c r="C52" s="884" t="s">
        <v>596</v>
      </c>
      <c r="D52" s="884" t="s">
        <v>669</v>
      </c>
      <c r="E52" s="223" t="s">
        <v>641</v>
      </c>
      <c r="F52" s="243"/>
      <c r="G52" s="243"/>
      <c r="H52" s="243"/>
      <c r="I52" s="243"/>
      <c r="J52" s="243"/>
      <c r="K52" s="243"/>
      <c r="L52" s="223" t="s">
        <v>642</v>
      </c>
      <c r="M52" s="243"/>
      <c r="N52" s="243"/>
      <c r="O52" s="243"/>
      <c r="P52" s="243"/>
      <c r="Q52" s="243"/>
      <c r="R52" s="276">
        <f>+Hoja1!E572</f>
        <v>0</v>
      </c>
      <c r="S52" s="249">
        <f>+Hoja1!J572</f>
        <v>0</v>
      </c>
      <c r="T52" s="277">
        <f t="shared" si="0"/>
        <v>0</v>
      </c>
    </row>
    <row r="53" spans="1:20" s="16" customFormat="1" ht="14.25">
      <c r="A53" s="781"/>
      <c r="B53" s="895"/>
      <c r="C53" s="885"/>
      <c r="D53" s="885"/>
      <c r="E53" s="218" t="s">
        <v>634</v>
      </c>
      <c r="F53" s="246"/>
      <c r="G53" s="246"/>
      <c r="H53" s="246"/>
      <c r="I53" s="246"/>
      <c r="J53" s="246"/>
      <c r="K53" s="246"/>
      <c r="L53" s="218" t="s">
        <v>635</v>
      </c>
      <c r="M53" s="219"/>
      <c r="N53" s="219"/>
      <c r="O53" s="219"/>
      <c r="P53" s="219"/>
      <c r="Q53" s="219"/>
      <c r="R53" s="273">
        <f>+Hoja1!E554</f>
        <v>2880</v>
      </c>
      <c r="S53" s="250">
        <f>+Hoja1!J554</f>
        <v>2159.6999999999998</v>
      </c>
      <c r="T53" s="272">
        <f t="shared" si="0"/>
        <v>720.30000000000018</v>
      </c>
    </row>
    <row r="54" spans="1:20" s="16" customFormat="1" ht="14.25">
      <c r="A54" s="781"/>
      <c r="B54" s="895"/>
      <c r="C54" s="885"/>
      <c r="D54" s="885"/>
      <c r="E54" s="218" t="s">
        <v>614</v>
      </c>
      <c r="F54" s="246"/>
      <c r="G54" s="246"/>
      <c r="H54" s="246"/>
      <c r="I54" s="246"/>
      <c r="J54" s="246"/>
      <c r="K54" s="246"/>
      <c r="L54" s="218" t="s">
        <v>194</v>
      </c>
      <c r="M54" s="219"/>
      <c r="N54" s="219"/>
      <c r="O54" s="219"/>
      <c r="P54" s="219"/>
      <c r="Q54" s="219"/>
      <c r="R54" s="273">
        <f>+Hoja1!E541</f>
        <v>2735.6</v>
      </c>
      <c r="S54" s="250">
        <f>+Hoja1!J541</f>
        <v>2159.6999999999998</v>
      </c>
      <c r="T54" s="272">
        <f t="shared" si="0"/>
        <v>575.90000000000009</v>
      </c>
    </row>
    <row r="55" spans="1:20" s="16" customFormat="1" thickBot="1">
      <c r="A55" s="781"/>
      <c r="B55" s="896"/>
      <c r="C55" s="886"/>
      <c r="D55" s="886"/>
      <c r="E55" s="221" t="s">
        <v>615</v>
      </c>
      <c r="F55" s="247"/>
      <c r="G55" s="247"/>
      <c r="H55" s="247"/>
      <c r="I55" s="247"/>
      <c r="J55" s="247"/>
      <c r="K55" s="247"/>
      <c r="L55" s="221" t="s">
        <v>195</v>
      </c>
      <c r="M55" s="222"/>
      <c r="N55" s="222"/>
      <c r="O55" s="222"/>
      <c r="P55" s="222"/>
      <c r="Q55" s="222"/>
      <c r="R55" s="274">
        <f>+Hoja1!E542</f>
        <v>1440</v>
      </c>
      <c r="S55" s="251">
        <f>+Hoja1!J542</f>
        <v>1079.8499999999999</v>
      </c>
      <c r="T55" s="275">
        <f t="shared" si="0"/>
        <v>360.15000000000009</v>
      </c>
    </row>
    <row r="56" spans="1:20" s="16" customFormat="1">
      <c r="A56" s="781"/>
      <c r="B56" s="894" t="s">
        <v>573</v>
      </c>
      <c r="C56" s="884" t="s">
        <v>597</v>
      </c>
      <c r="D56" s="884" t="s">
        <v>669</v>
      </c>
      <c r="E56" s="216" t="s">
        <v>680</v>
      </c>
      <c r="F56" s="252"/>
      <c r="G56" s="252"/>
      <c r="H56" s="252"/>
      <c r="I56" s="252"/>
      <c r="J56" s="252"/>
      <c r="K56" s="252"/>
      <c r="L56" s="216" t="s">
        <v>814</v>
      </c>
      <c r="M56" s="224"/>
      <c r="N56" s="224"/>
      <c r="O56" s="224"/>
      <c r="P56" s="224"/>
      <c r="Q56" s="224"/>
      <c r="R56" s="276">
        <f>+Hoja1!E610</f>
        <v>76012.09</v>
      </c>
      <c r="S56" s="249">
        <f>+Hoja1!J610</f>
        <v>71093.34</v>
      </c>
      <c r="T56" s="277">
        <f t="shared" ref="T56:T64" si="1">+R56-S56</f>
        <v>4918.75</v>
      </c>
    </row>
    <row r="57" spans="1:20" s="16" customFormat="1">
      <c r="A57" s="781"/>
      <c r="B57" s="895"/>
      <c r="C57" s="885"/>
      <c r="D57" s="885"/>
      <c r="E57" s="217" t="s">
        <v>683</v>
      </c>
      <c r="F57" s="253"/>
      <c r="G57" s="253"/>
      <c r="H57" s="253"/>
      <c r="I57" s="253"/>
      <c r="J57" s="253"/>
      <c r="K57" s="253"/>
      <c r="L57" s="217" t="s">
        <v>815</v>
      </c>
      <c r="M57" s="219"/>
      <c r="N57" s="219"/>
      <c r="O57" s="219"/>
      <c r="P57" s="219"/>
      <c r="Q57" s="219"/>
      <c r="R57" s="273">
        <f>+Hoja1!E612</f>
        <v>6560</v>
      </c>
      <c r="S57" s="250">
        <f>+Hoja1!J612</f>
        <v>5891.11</v>
      </c>
      <c r="T57" s="272">
        <f t="shared" si="1"/>
        <v>668.89000000000033</v>
      </c>
    </row>
    <row r="58" spans="1:20" s="16" customFormat="1">
      <c r="A58" s="781"/>
      <c r="B58" s="895"/>
      <c r="C58" s="885"/>
      <c r="D58" s="885"/>
      <c r="E58" s="217" t="s">
        <v>684</v>
      </c>
      <c r="F58" s="253"/>
      <c r="G58" s="253"/>
      <c r="H58" s="253"/>
      <c r="I58" s="253"/>
      <c r="J58" s="253"/>
      <c r="K58" s="253"/>
      <c r="L58" s="217" t="s">
        <v>816</v>
      </c>
      <c r="M58" s="219"/>
      <c r="N58" s="219"/>
      <c r="O58" s="219"/>
      <c r="P58" s="219"/>
      <c r="Q58" s="219"/>
      <c r="R58" s="273">
        <f>+Hoja1!E613</f>
        <v>6560</v>
      </c>
      <c r="S58" s="250">
        <f>+Hoja1!J613</f>
        <v>5757.77</v>
      </c>
      <c r="T58" s="272">
        <f t="shared" si="1"/>
        <v>802.22999999999956</v>
      </c>
    </row>
    <row r="59" spans="1:20" s="16" customFormat="1">
      <c r="A59" s="781"/>
      <c r="B59" s="895"/>
      <c r="C59" s="885"/>
      <c r="D59" s="885"/>
      <c r="E59" s="217" t="s">
        <v>687</v>
      </c>
      <c r="F59" s="253"/>
      <c r="G59" s="253"/>
      <c r="H59" s="253"/>
      <c r="I59" s="253"/>
      <c r="J59" s="253"/>
      <c r="K59" s="253"/>
      <c r="L59" s="217" t="s">
        <v>817</v>
      </c>
      <c r="M59" s="219"/>
      <c r="N59" s="219"/>
      <c r="O59" s="219"/>
      <c r="P59" s="219"/>
      <c r="Q59" s="219"/>
      <c r="R59" s="273">
        <f>+Hoja1!E615</f>
        <v>9564.48</v>
      </c>
      <c r="S59" s="250">
        <f>+Hoja1!J615</f>
        <v>8282.3799999999992</v>
      </c>
      <c r="T59" s="272">
        <f t="shared" si="1"/>
        <v>1282.1000000000004</v>
      </c>
    </row>
    <row r="60" spans="1:20" s="16" customFormat="1">
      <c r="A60" s="781"/>
      <c r="B60" s="895"/>
      <c r="C60" s="885"/>
      <c r="D60" s="885"/>
      <c r="E60" s="217" t="s">
        <v>688</v>
      </c>
      <c r="F60" s="253"/>
      <c r="G60" s="253"/>
      <c r="H60" s="253"/>
      <c r="I60" s="253"/>
      <c r="J60" s="253"/>
      <c r="K60" s="253"/>
      <c r="L60" s="217" t="s">
        <v>818</v>
      </c>
      <c r="M60" s="219"/>
      <c r="N60" s="219"/>
      <c r="O60" s="219"/>
      <c r="P60" s="219"/>
      <c r="Q60" s="219"/>
      <c r="R60" s="273">
        <f>+Hoja1!E616</f>
        <v>6560</v>
      </c>
      <c r="S60" s="250">
        <f>+Hoja1!J616</f>
        <v>1833.24</v>
      </c>
      <c r="T60" s="272">
        <f t="shared" si="1"/>
        <v>4726.76</v>
      </c>
    </row>
    <row r="61" spans="1:20" s="16" customFormat="1">
      <c r="A61" s="781"/>
      <c r="B61" s="895"/>
      <c r="C61" s="885"/>
      <c r="D61" s="885"/>
      <c r="E61" s="217" t="s">
        <v>748</v>
      </c>
      <c r="F61" s="253"/>
      <c r="G61" s="253"/>
      <c r="H61" s="253"/>
      <c r="I61" s="253"/>
      <c r="J61" s="253"/>
      <c r="K61" s="253"/>
      <c r="L61" s="217" t="s">
        <v>819</v>
      </c>
      <c r="M61" s="219"/>
      <c r="N61" s="219"/>
      <c r="O61" s="219"/>
      <c r="P61" s="219"/>
      <c r="Q61" s="219"/>
      <c r="R61" s="273">
        <f>+Hoja1!E618</f>
        <v>480</v>
      </c>
      <c r="S61" s="250">
        <f>+Hoja1!J618</f>
        <v>159.09</v>
      </c>
      <c r="T61" s="272">
        <f t="shared" si="1"/>
        <v>320.90999999999997</v>
      </c>
    </row>
    <row r="62" spans="1:20" s="16" customFormat="1">
      <c r="A62" s="781"/>
      <c r="B62" s="895"/>
      <c r="C62" s="885"/>
      <c r="D62" s="885"/>
      <c r="E62" s="217" t="s">
        <v>512</v>
      </c>
      <c r="F62" s="253"/>
      <c r="G62" s="253"/>
      <c r="H62" s="253"/>
      <c r="I62" s="253"/>
      <c r="J62" s="253"/>
      <c r="K62" s="253"/>
      <c r="L62" s="217" t="s">
        <v>820</v>
      </c>
      <c r="M62" s="219"/>
      <c r="N62" s="219"/>
      <c r="O62" s="219"/>
      <c r="P62" s="219"/>
      <c r="Q62" s="219"/>
      <c r="R62" s="273">
        <f>+Hoja1!E619</f>
        <v>1100</v>
      </c>
      <c r="S62" s="250">
        <f>+Hoja1!J619</f>
        <v>617.48</v>
      </c>
      <c r="T62" s="272">
        <f t="shared" si="1"/>
        <v>482.52</v>
      </c>
    </row>
    <row r="63" spans="1:20" s="16" customFormat="1">
      <c r="A63" s="781"/>
      <c r="B63" s="895"/>
      <c r="C63" s="885"/>
      <c r="D63" s="885"/>
      <c r="E63" s="217" t="s">
        <v>691</v>
      </c>
      <c r="F63" s="253"/>
      <c r="G63" s="253"/>
      <c r="H63" s="253"/>
      <c r="I63" s="253"/>
      <c r="J63" s="253"/>
      <c r="K63" s="253"/>
      <c r="L63" s="217" t="s">
        <v>821</v>
      </c>
      <c r="M63" s="219"/>
      <c r="N63" s="219"/>
      <c r="O63" s="219"/>
      <c r="P63" s="219"/>
      <c r="Q63" s="219"/>
      <c r="R63" s="273">
        <f>+Hoja1!E621</f>
        <v>14700</v>
      </c>
      <c r="S63" s="250">
        <f>+Hoja1!J621</f>
        <v>5918</v>
      </c>
      <c r="T63" s="272">
        <f t="shared" si="1"/>
        <v>8782</v>
      </c>
    </row>
    <row r="64" spans="1:20" s="16" customFormat="1">
      <c r="A64" s="781"/>
      <c r="B64" s="895"/>
      <c r="C64" s="885"/>
      <c r="D64" s="885"/>
      <c r="E64" s="217" t="s">
        <v>692</v>
      </c>
      <c r="F64" s="253"/>
      <c r="G64" s="253"/>
      <c r="H64" s="253"/>
      <c r="I64" s="253"/>
      <c r="J64" s="253"/>
      <c r="K64" s="253"/>
      <c r="L64" s="217" t="s">
        <v>822</v>
      </c>
      <c r="M64" s="219"/>
      <c r="N64" s="219"/>
      <c r="O64" s="219"/>
      <c r="P64" s="219"/>
      <c r="Q64" s="219"/>
      <c r="R64" s="273">
        <f>+Hoja1!E622</f>
        <v>250</v>
      </c>
      <c r="S64" s="250">
        <f>+Hoja1!J622</f>
        <v>0</v>
      </c>
      <c r="T64" s="272">
        <f t="shared" si="1"/>
        <v>250</v>
      </c>
    </row>
    <row r="65" spans="1:20" s="16" customFormat="1" ht="14.25">
      <c r="A65" s="781"/>
      <c r="B65" s="895"/>
      <c r="C65" s="885"/>
      <c r="D65" s="885"/>
      <c r="E65" s="225" t="s">
        <v>643</v>
      </c>
      <c r="F65" s="246"/>
      <c r="G65" s="246"/>
      <c r="H65" s="246"/>
      <c r="I65" s="246"/>
      <c r="J65" s="246"/>
      <c r="K65" s="246"/>
      <c r="L65" s="225" t="s">
        <v>645</v>
      </c>
      <c r="M65" s="219"/>
      <c r="N65" s="219"/>
      <c r="O65" s="219"/>
      <c r="P65" s="219"/>
      <c r="Q65" s="219"/>
      <c r="R65" s="273">
        <f>+Hoja1!E624</f>
        <v>903.5</v>
      </c>
      <c r="S65" s="250">
        <f>+Hoja1!J601</f>
        <v>0</v>
      </c>
      <c r="T65" s="272">
        <f>+R65-S65</f>
        <v>903.5</v>
      </c>
    </row>
    <row r="66" spans="1:20" s="16" customFormat="1" ht="14.25">
      <c r="A66" s="781"/>
      <c r="B66" s="895"/>
      <c r="C66" s="885"/>
      <c r="D66" s="885"/>
      <c r="E66" s="218" t="s">
        <v>646</v>
      </c>
      <c r="F66" s="246"/>
      <c r="G66" s="246"/>
      <c r="H66" s="246"/>
      <c r="I66" s="246"/>
      <c r="J66" s="246"/>
      <c r="K66" s="246"/>
      <c r="L66" s="218" t="s">
        <v>647</v>
      </c>
      <c r="M66" s="219"/>
      <c r="N66" s="219"/>
      <c r="O66" s="219"/>
      <c r="P66" s="219"/>
      <c r="Q66" s="219"/>
      <c r="R66" s="273">
        <f>+Hoja1!E626</f>
        <v>107938.27</v>
      </c>
      <c r="S66" s="250">
        <f>+Hoja1!J626</f>
        <v>3653.3</v>
      </c>
      <c r="T66" s="272">
        <f t="shared" ref="T66:T85" si="2">+R66-S66</f>
        <v>104284.97</v>
      </c>
    </row>
    <row r="67" spans="1:20" s="16" customFormat="1">
      <c r="A67" s="781"/>
      <c r="B67" s="895"/>
      <c r="C67" s="885"/>
      <c r="D67" s="885"/>
      <c r="E67" s="217" t="s">
        <v>702</v>
      </c>
      <c r="F67" s="253"/>
      <c r="G67" s="253"/>
      <c r="H67" s="253"/>
      <c r="I67" s="253"/>
      <c r="J67" s="253"/>
      <c r="K67" s="253"/>
      <c r="L67" s="217" t="s">
        <v>823</v>
      </c>
      <c r="M67" s="219"/>
      <c r="N67" s="219"/>
      <c r="O67" s="219"/>
      <c r="P67" s="219"/>
      <c r="Q67" s="219"/>
      <c r="R67" s="273">
        <f>+Hoja1!E627</f>
        <v>4000</v>
      </c>
      <c r="S67" s="250">
        <f>+Hoja1!J627</f>
        <v>584</v>
      </c>
      <c r="T67" s="272">
        <f t="shared" si="2"/>
        <v>3416</v>
      </c>
    </row>
    <row r="68" spans="1:20" s="16" customFormat="1">
      <c r="A68" s="781"/>
      <c r="B68" s="895"/>
      <c r="C68" s="885"/>
      <c r="D68" s="885"/>
      <c r="E68" s="217" t="s">
        <v>704</v>
      </c>
      <c r="F68" s="253"/>
      <c r="G68" s="253"/>
      <c r="H68" s="253"/>
      <c r="I68" s="253"/>
      <c r="J68" s="253"/>
      <c r="K68" s="253"/>
      <c r="L68" s="217" t="s">
        <v>824</v>
      </c>
      <c r="M68" s="219"/>
      <c r="N68" s="219"/>
      <c r="O68" s="219"/>
      <c r="P68" s="219"/>
      <c r="Q68" s="219"/>
      <c r="R68" s="273">
        <f>+Hoja1!E628</f>
        <v>175</v>
      </c>
      <c r="S68" s="250">
        <f>+Hoja1!J628</f>
        <v>174.1</v>
      </c>
      <c r="T68" s="272">
        <f t="shared" si="2"/>
        <v>0.90000000000000568</v>
      </c>
    </row>
    <row r="69" spans="1:20" s="16" customFormat="1">
      <c r="A69" s="781"/>
      <c r="B69" s="895"/>
      <c r="C69" s="885"/>
      <c r="D69" s="885"/>
      <c r="E69" s="217" t="s">
        <v>705</v>
      </c>
      <c r="F69" s="253"/>
      <c r="G69" s="253"/>
      <c r="H69" s="253"/>
      <c r="I69" s="253"/>
      <c r="J69" s="253"/>
      <c r="K69" s="253"/>
      <c r="L69" s="217" t="s">
        <v>825</v>
      </c>
      <c r="M69" s="219"/>
      <c r="N69" s="219"/>
      <c r="O69" s="219"/>
      <c r="P69" s="219"/>
      <c r="Q69" s="219"/>
      <c r="R69" s="273">
        <f>+Hoja1!E629</f>
        <v>2805</v>
      </c>
      <c r="S69" s="250">
        <f>+Hoja1!J629</f>
        <v>126.5</v>
      </c>
      <c r="T69" s="272">
        <f t="shared" si="2"/>
        <v>2678.5</v>
      </c>
    </row>
    <row r="70" spans="1:20" s="16" customFormat="1">
      <c r="A70" s="781"/>
      <c r="B70" s="895"/>
      <c r="C70" s="885"/>
      <c r="D70" s="885"/>
      <c r="E70" s="217" t="s">
        <v>497</v>
      </c>
      <c r="F70" s="253"/>
      <c r="G70" s="253"/>
      <c r="H70" s="253"/>
      <c r="I70" s="253"/>
      <c r="J70" s="253"/>
      <c r="K70" s="253"/>
      <c r="L70" s="217" t="s">
        <v>826</v>
      </c>
      <c r="M70" s="219"/>
      <c r="N70" s="219"/>
      <c r="O70" s="219"/>
      <c r="P70" s="219"/>
      <c r="Q70" s="219"/>
      <c r="R70" s="273">
        <f>+Hoja1!E630</f>
        <v>976.5</v>
      </c>
      <c r="S70" s="250">
        <f>+Hoja1!J630</f>
        <v>976.5</v>
      </c>
      <c r="T70" s="272">
        <f t="shared" si="2"/>
        <v>0</v>
      </c>
    </row>
    <row r="71" spans="1:20" s="16" customFormat="1" ht="14.25">
      <c r="A71" s="781"/>
      <c r="B71" s="895"/>
      <c r="C71" s="885"/>
      <c r="D71" s="885"/>
      <c r="E71" s="218" t="s">
        <v>648</v>
      </c>
      <c r="F71" s="246"/>
      <c r="G71" s="246"/>
      <c r="H71" s="246"/>
      <c r="I71" s="246"/>
      <c r="J71" s="246"/>
      <c r="K71" s="246"/>
      <c r="L71" s="218" t="s">
        <v>651</v>
      </c>
      <c r="M71" s="219"/>
      <c r="N71" s="219"/>
      <c r="O71" s="219"/>
      <c r="P71" s="219"/>
      <c r="Q71" s="219"/>
      <c r="R71" s="273">
        <f>+Hoja1!E631</f>
        <v>120</v>
      </c>
      <c r="S71" s="250">
        <f>+Hoja1!J631</f>
        <v>108.84</v>
      </c>
      <c r="T71" s="272">
        <f t="shared" si="2"/>
        <v>11.159999999999997</v>
      </c>
    </row>
    <row r="72" spans="1:20" s="16" customFormat="1" ht="14.25">
      <c r="A72" s="781"/>
      <c r="B72" s="895"/>
      <c r="C72" s="885"/>
      <c r="D72" s="885"/>
      <c r="E72" s="218" t="s">
        <v>649</v>
      </c>
      <c r="F72" s="246"/>
      <c r="G72" s="246"/>
      <c r="H72" s="246"/>
      <c r="I72" s="246"/>
      <c r="J72" s="246"/>
      <c r="K72" s="246"/>
      <c r="L72" s="218" t="s">
        <v>652</v>
      </c>
      <c r="M72" s="219"/>
      <c r="N72" s="219"/>
      <c r="O72" s="219"/>
      <c r="P72" s="219"/>
      <c r="Q72" s="219"/>
      <c r="R72" s="273">
        <f>+Hoja1!E632</f>
        <v>5852</v>
      </c>
      <c r="S72" s="250">
        <f>+Hoja1!J632</f>
        <v>5847.29</v>
      </c>
      <c r="T72" s="272">
        <f t="shared" si="2"/>
        <v>4.7100000000000364</v>
      </c>
    </row>
    <row r="73" spans="1:20" s="16" customFormat="1" ht="14.25">
      <c r="A73" s="781"/>
      <c r="B73" s="895"/>
      <c r="C73" s="885"/>
      <c r="D73" s="885"/>
      <c r="E73" s="218" t="s">
        <v>650</v>
      </c>
      <c r="F73" s="246"/>
      <c r="G73" s="246"/>
      <c r="H73" s="246"/>
      <c r="I73" s="246"/>
      <c r="J73" s="246"/>
      <c r="K73" s="246"/>
      <c r="L73" s="218" t="s">
        <v>653</v>
      </c>
      <c r="M73" s="219"/>
      <c r="N73" s="219"/>
      <c r="O73" s="219"/>
      <c r="P73" s="219"/>
      <c r="Q73" s="219"/>
      <c r="R73" s="273">
        <f>+Hoja1!E633</f>
        <v>800</v>
      </c>
      <c r="S73" s="250">
        <f>+Hoja1!J633</f>
        <v>0</v>
      </c>
      <c r="T73" s="272">
        <f t="shared" si="2"/>
        <v>800</v>
      </c>
    </row>
    <row r="74" spans="1:20" s="16" customFormat="1">
      <c r="A74" s="781"/>
      <c r="B74" s="895"/>
      <c r="C74" s="885"/>
      <c r="D74" s="885"/>
      <c r="E74" s="217" t="s">
        <v>754</v>
      </c>
      <c r="F74" s="253"/>
      <c r="G74" s="253"/>
      <c r="H74" s="253"/>
      <c r="I74" s="253"/>
      <c r="J74" s="253"/>
      <c r="K74" s="253"/>
      <c r="L74" s="218" t="s">
        <v>827</v>
      </c>
      <c r="M74" s="219"/>
      <c r="N74" s="219"/>
      <c r="O74" s="219"/>
      <c r="P74" s="219"/>
      <c r="Q74" s="219"/>
      <c r="R74" s="273">
        <f>+Hoja1!E635</f>
        <v>300</v>
      </c>
      <c r="S74" s="250">
        <f>+Hoja1!J635</f>
        <v>0</v>
      </c>
      <c r="T74" s="272">
        <f t="shared" si="2"/>
        <v>300</v>
      </c>
    </row>
    <row r="75" spans="1:20" s="16" customFormat="1" ht="15" customHeight="1" thickBot="1">
      <c r="A75" s="781"/>
      <c r="B75" s="898"/>
      <c r="C75" s="899"/>
      <c r="D75" s="899"/>
      <c r="E75" s="226" t="s">
        <v>616</v>
      </c>
      <c r="F75" s="254"/>
      <c r="G75" s="254"/>
      <c r="H75" s="254"/>
      <c r="I75" s="254"/>
      <c r="J75" s="254"/>
      <c r="K75" s="254"/>
      <c r="L75" s="226" t="s">
        <v>190</v>
      </c>
      <c r="M75" s="227"/>
      <c r="N75" s="227"/>
      <c r="O75" s="227"/>
      <c r="P75" s="227"/>
      <c r="Q75" s="227"/>
      <c r="R75" s="289">
        <f>+Hoja1!E543</f>
        <v>187.18</v>
      </c>
      <c r="S75" s="255">
        <f>+Hoja1!J543</f>
        <v>0</v>
      </c>
      <c r="T75" s="290">
        <f t="shared" si="2"/>
        <v>187.18</v>
      </c>
    </row>
    <row r="76" spans="1:20" s="16" customFormat="1" ht="20.25" customHeight="1">
      <c r="A76" s="781"/>
      <c r="B76" s="900" t="s">
        <v>574</v>
      </c>
      <c r="C76" s="890" t="s">
        <v>598</v>
      </c>
      <c r="D76" s="887" t="s">
        <v>669</v>
      </c>
      <c r="E76" s="351" t="s">
        <v>630</v>
      </c>
      <c r="F76" s="376"/>
      <c r="G76" s="376"/>
      <c r="H76" s="376"/>
      <c r="I76" s="376"/>
      <c r="J76" s="376"/>
      <c r="K76" s="376"/>
      <c r="L76" s="351" t="s">
        <v>631</v>
      </c>
      <c r="M76" s="303"/>
      <c r="N76" s="303"/>
      <c r="O76" s="303"/>
      <c r="P76" s="303"/>
      <c r="Q76" s="303"/>
      <c r="R76" s="276">
        <f>+Hoja1!E552</f>
        <v>3300.01</v>
      </c>
      <c r="S76" s="249">
        <f>+Hoja1!J552</f>
        <v>3256.8</v>
      </c>
      <c r="T76" s="277">
        <f t="shared" si="2"/>
        <v>43.210000000000036</v>
      </c>
    </row>
    <row r="77" spans="1:20" s="16" customFormat="1" ht="19.5" customHeight="1" thickBot="1">
      <c r="A77" s="781"/>
      <c r="B77" s="901"/>
      <c r="C77" s="892"/>
      <c r="D77" s="889"/>
      <c r="E77" s="355" t="s">
        <v>1117</v>
      </c>
      <c r="F77" s="358"/>
      <c r="G77" s="358"/>
      <c r="H77" s="358"/>
      <c r="I77" s="358"/>
      <c r="J77" s="358"/>
      <c r="K77" s="358"/>
      <c r="L77" s="355" t="s">
        <v>1116</v>
      </c>
      <c r="M77" s="359"/>
      <c r="N77" s="359"/>
      <c r="O77" s="359"/>
      <c r="P77" s="359"/>
      <c r="Q77" s="359"/>
      <c r="R77" s="274">
        <f>+Hoja1!E535</f>
        <v>10000</v>
      </c>
      <c r="S77" s="251">
        <f>+Hoja1!J535</f>
        <v>0</v>
      </c>
      <c r="T77" s="275">
        <f t="shared" si="2"/>
        <v>10000</v>
      </c>
    </row>
    <row r="78" spans="1:20" s="16" customFormat="1" ht="14.25">
      <c r="A78" s="781"/>
      <c r="B78" s="880" t="s">
        <v>1152</v>
      </c>
      <c r="C78" s="877"/>
      <c r="D78" s="877" t="s">
        <v>670</v>
      </c>
      <c r="E78" s="543" t="s">
        <v>625</v>
      </c>
      <c r="F78" s="601"/>
      <c r="G78" s="601"/>
      <c r="H78" s="601"/>
      <c r="I78" s="601"/>
      <c r="J78" s="601"/>
      <c r="K78" s="601"/>
      <c r="L78" s="543" t="s">
        <v>191</v>
      </c>
      <c r="M78" s="419"/>
      <c r="N78" s="419"/>
      <c r="O78" s="419"/>
      <c r="P78" s="419"/>
      <c r="Q78" s="419"/>
      <c r="R78" s="295">
        <f>+Hoja1!E549</f>
        <v>39114.129999999997</v>
      </c>
      <c r="S78" s="256">
        <f>+Hoja1!J549</f>
        <v>31280.81</v>
      </c>
      <c r="T78" s="296">
        <f t="shared" si="2"/>
        <v>7833.3199999999961</v>
      </c>
    </row>
    <row r="79" spans="1:20" s="16" customFormat="1" ht="20.25" customHeight="1">
      <c r="A79" s="781"/>
      <c r="B79" s="845"/>
      <c r="C79" s="878"/>
      <c r="D79" s="878"/>
      <c r="E79" s="309" t="s">
        <v>511</v>
      </c>
      <c r="F79" s="368"/>
      <c r="G79" s="368"/>
      <c r="H79" s="368"/>
      <c r="I79" s="368"/>
      <c r="J79" s="368"/>
      <c r="K79" s="368"/>
      <c r="L79" s="309" t="s">
        <v>187</v>
      </c>
      <c r="M79" s="308"/>
      <c r="N79" s="308"/>
      <c r="O79" s="308"/>
      <c r="P79" s="308"/>
      <c r="Q79" s="308"/>
      <c r="R79" s="273">
        <f>+Hoja1!E581</f>
        <v>20091.34</v>
      </c>
      <c r="S79" s="250">
        <f>+Hoja1!J581</f>
        <v>10491.34</v>
      </c>
      <c r="T79" s="272">
        <f t="shared" si="2"/>
        <v>9600</v>
      </c>
    </row>
    <row r="80" spans="1:20" s="16" customFormat="1" ht="24" customHeight="1" thickBot="1">
      <c r="A80" s="781"/>
      <c r="B80" s="846"/>
      <c r="C80" s="879"/>
      <c r="D80" s="879"/>
      <c r="E80" s="596" t="s">
        <v>511</v>
      </c>
      <c r="F80" s="553"/>
      <c r="G80" s="553"/>
      <c r="H80" s="553"/>
      <c r="I80" s="553"/>
      <c r="J80" s="553"/>
      <c r="K80" s="553"/>
      <c r="L80" s="596" t="s">
        <v>812</v>
      </c>
      <c r="M80" s="359"/>
      <c r="N80" s="359"/>
      <c r="O80" s="359"/>
      <c r="P80" s="359"/>
      <c r="Q80" s="359"/>
      <c r="R80" s="274">
        <f>+Hoja1!E582</f>
        <v>87427.86</v>
      </c>
      <c r="S80" s="251">
        <f>+Hoja1!J582</f>
        <v>87427.86</v>
      </c>
      <c r="T80" s="275">
        <f t="shared" si="2"/>
        <v>0</v>
      </c>
    </row>
    <row r="81" spans="1:20" s="16" customFormat="1" ht="18" customHeight="1" thickBot="1">
      <c r="A81" s="832"/>
      <c r="B81" s="897" t="s">
        <v>872</v>
      </c>
      <c r="C81" s="897"/>
      <c r="D81" s="897"/>
      <c r="E81" s="897"/>
      <c r="F81" s="897"/>
      <c r="G81" s="897"/>
      <c r="H81" s="897"/>
      <c r="I81" s="897"/>
      <c r="J81" s="897"/>
      <c r="K81" s="897"/>
      <c r="L81" s="897"/>
      <c r="M81" s="602"/>
      <c r="N81" s="602"/>
      <c r="O81" s="602"/>
      <c r="P81" s="602"/>
      <c r="Q81" s="602"/>
      <c r="R81" s="280">
        <f>SUM(R14:R80)</f>
        <v>532599.99</v>
      </c>
      <c r="S81" s="280">
        <f>SUM(S14:S80)</f>
        <v>317271.65999999997</v>
      </c>
      <c r="T81" s="280">
        <f>SUM(T14:T80)</f>
        <v>215328.33000000002</v>
      </c>
    </row>
    <row r="82" spans="1:20" s="16" customFormat="1" ht="57.75" thickBot="1">
      <c r="A82" s="735" t="s">
        <v>575</v>
      </c>
      <c r="B82" s="603" t="s">
        <v>577</v>
      </c>
      <c r="C82" s="544" t="s">
        <v>589</v>
      </c>
      <c r="D82" s="545" t="s">
        <v>669</v>
      </c>
      <c r="E82" s="562" t="s">
        <v>607</v>
      </c>
      <c r="F82" s="545"/>
      <c r="G82" s="545"/>
      <c r="H82" s="545"/>
      <c r="I82" s="545"/>
      <c r="J82" s="545"/>
      <c r="K82" s="545"/>
      <c r="L82" s="562" t="s">
        <v>608</v>
      </c>
      <c r="M82" s="546"/>
      <c r="N82" s="546"/>
      <c r="O82" s="546"/>
      <c r="P82" s="546"/>
      <c r="Q82" s="546"/>
      <c r="R82" s="291">
        <f>+Hoja1!E536</f>
        <v>13244</v>
      </c>
      <c r="S82" s="294">
        <f>+Hoja1!J536</f>
        <v>13144</v>
      </c>
      <c r="T82" s="293">
        <f t="shared" si="2"/>
        <v>100</v>
      </c>
    </row>
    <row r="83" spans="1:20" s="16" customFormat="1" ht="43.5" thickBot="1">
      <c r="A83" s="737"/>
      <c r="B83" s="603" t="s">
        <v>578</v>
      </c>
      <c r="C83" s="544" t="s">
        <v>590</v>
      </c>
      <c r="D83" s="545" t="s">
        <v>669</v>
      </c>
      <c r="E83" s="562"/>
      <c r="F83" s="545"/>
      <c r="G83" s="545"/>
      <c r="H83" s="545"/>
      <c r="I83" s="545"/>
      <c r="J83" s="545"/>
      <c r="K83" s="545"/>
      <c r="L83" s="562"/>
      <c r="M83" s="546"/>
      <c r="N83" s="546"/>
      <c r="O83" s="546"/>
      <c r="P83" s="546"/>
      <c r="Q83" s="546"/>
      <c r="R83" s="291"/>
      <c r="S83" s="294"/>
      <c r="T83" s="293"/>
    </row>
    <row r="84" spans="1:20" s="16" customFormat="1" ht="43.5" thickBot="1">
      <c r="A84" s="736"/>
      <c r="B84" s="440" t="s">
        <v>579</v>
      </c>
      <c r="C84" s="440" t="s">
        <v>591</v>
      </c>
      <c r="D84" s="441" t="s">
        <v>669</v>
      </c>
      <c r="E84" s="562" t="s">
        <v>620</v>
      </c>
      <c r="F84" s="545"/>
      <c r="G84" s="545"/>
      <c r="H84" s="545"/>
      <c r="I84" s="545"/>
      <c r="J84" s="545"/>
      <c r="K84" s="545"/>
      <c r="L84" s="562" t="s">
        <v>621</v>
      </c>
      <c r="M84" s="546"/>
      <c r="N84" s="546"/>
      <c r="O84" s="546"/>
      <c r="P84" s="546"/>
      <c r="Q84" s="546"/>
      <c r="R84" s="291">
        <f>+Hoja1!E546</f>
        <v>9400</v>
      </c>
      <c r="S84" s="294">
        <f>+Hoja1!J546</f>
        <v>0</v>
      </c>
      <c r="T84" s="293">
        <f t="shared" ref="T84" si="3">+R84-S84</f>
        <v>9400</v>
      </c>
    </row>
    <row r="85" spans="1:20" s="16" customFormat="1" ht="29.25" thickBot="1">
      <c r="A85" s="737"/>
      <c r="B85" s="603" t="s">
        <v>580</v>
      </c>
      <c r="C85" s="544" t="s">
        <v>592</v>
      </c>
      <c r="D85" s="545" t="s">
        <v>669</v>
      </c>
      <c r="E85" s="562" t="s">
        <v>632</v>
      </c>
      <c r="F85" s="545"/>
      <c r="G85" s="545"/>
      <c r="H85" s="545"/>
      <c r="I85" s="545"/>
      <c r="J85" s="545"/>
      <c r="K85" s="545"/>
      <c r="L85" s="562" t="s">
        <v>633</v>
      </c>
      <c r="M85" s="546"/>
      <c r="N85" s="546"/>
      <c r="O85" s="546"/>
      <c r="P85" s="546"/>
      <c r="Q85" s="546"/>
      <c r="R85" s="291">
        <f>+Hoja1!E553</f>
        <v>0</v>
      </c>
      <c r="S85" s="294">
        <f>+Hoja1!J553</f>
        <v>0</v>
      </c>
      <c r="T85" s="293">
        <f t="shared" si="2"/>
        <v>0</v>
      </c>
    </row>
    <row r="86" spans="1:20" s="16" customFormat="1" ht="38.25" hidden="1" customHeight="1">
      <c r="A86" s="736"/>
      <c r="B86" s="417" t="s">
        <v>581</v>
      </c>
      <c r="C86" s="417" t="s">
        <v>593</v>
      </c>
      <c r="D86" s="418"/>
      <c r="E86" s="418"/>
      <c r="F86" s="418"/>
      <c r="G86" s="418"/>
      <c r="H86" s="418"/>
      <c r="I86" s="418"/>
      <c r="J86" s="418"/>
      <c r="K86" s="418"/>
      <c r="L86" s="418"/>
      <c r="M86" s="419"/>
      <c r="N86" s="419"/>
      <c r="O86" s="419"/>
      <c r="P86" s="419"/>
      <c r="Q86" s="419"/>
      <c r="R86" s="256"/>
      <c r="S86" s="281"/>
      <c r="T86" s="282"/>
    </row>
    <row r="87" spans="1:20" s="16" customFormat="1" ht="38.25" hidden="1" customHeight="1">
      <c r="A87" s="736"/>
      <c r="B87" s="306" t="s">
        <v>192</v>
      </c>
      <c r="C87" s="306" t="s">
        <v>594</v>
      </c>
      <c r="D87" s="377"/>
      <c r="E87" s="377"/>
      <c r="F87" s="377"/>
      <c r="G87" s="377"/>
      <c r="H87" s="377"/>
      <c r="I87" s="377"/>
      <c r="J87" s="377"/>
      <c r="K87" s="377"/>
      <c r="L87" s="377"/>
      <c r="M87" s="308"/>
      <c r="N87" s="308"/>
      <c r="O87" s="308"/>
      <c r="P87" s="308"/>
      <c r="Q87" s="308"/>
      <c r="R87" s="283"/>
      <c r="S87" s="281"/>
      <c r="T87" s="282"/>
    </row>
    <row r="88" spans="1:20" s="16" customFormat="1" ht="28.5" customHeight="1" thickBot="1">
      <c r="A88" s="921"/>
      <c r="B88" s="916" t="s">
        <v>873</v>
      </c>
      <c r="C88" s="916"/>
      <c r="D88" s="916"/>
      <c r="E88" s="916"/>
      <c r="F88" s="916"/>
      <c r="G88" s="916"/>
      <c r="H88" s="916"/>
      <c r="I88" s="916"/>
      <c r="J88" s="916"/>
      <c r="K88" s="916"/>
      <c r="L88" s="916"/>
      <c r="M88" s="604"/>
      <c r="N88" s="604"/>
      <c r="O88" s="604"/>
      <c r="P88" s="604"/>
      <c r="Q88" s="604"/>
      <c r="R88" s="268">
        <f>SUM(R82:R87)</f>
        <v>22644</v>
      </c>
      <c r="S88" s="268">
        <f>SUM(S82:S87)</f>
        <v>13144</v>
      </c>
      <c r="T88" s="268">
        <f>SUM(T82:T87)</f>
        <v>9500</v>
      </c>
    </row>
    <row r="89" spans="1:20" s="16" customFormat="1">
      <c r="A89" s="867" t="s">
        <v>576</v>
      </c>
      <c r="B89" s="918" t="s">
        <v>582</v>
      </c>
      <c r="C89" s="725" t="s">
        <v>584</v>
      </c>
      <c r="D89" s="725" t="s">
        <v>669</v>
      </c>
      <c r="E89" s="605" t="s">
        <v>680</v>
      </c>
      <c r="F89" s="367"/>
      <c r="G89" s="367"/>
      <c r="H89" s="367"/>
      <c r="I89" s="367"/>
      <c r="J89" s="367"/>
      <c r="K89" s="367"/>
      <c r="L89" s="351" t="s">
        <v>803</v>
      </c>
      <c r="M89" s="303"/>
      <c r="N89" s="303"/>
      <c r="O89" s="303"/>
      <c r="P89" s="303"/>
      <c r="Q89" s="303"/>
      <c r="R89" s="276">
        <f>+Hoja1!E513</f>
        <v>130242</v>
      </c>
      <c r="S89" s="249">
        <f>+Hoja1!J513</f>
        <v>110362.47</v>
      </c>
      <c r="T89" s="277">
        <f>+R89-S89</f>
        <v>19879.53</v>
      </c>
    </row>
    <row r="90" spans="1:20" s="16" customFormat="1">
      <c r="A90" s="774"/>
      <c r="B90" s="919"/>
      <c r="C90" s="727"/>
      <c r="D90" s="727"/>
      <c r="E90" s="309" t="s">
        <v>681</v>
      </c>
      <c r="F90" s="368"/>
      <c r="G90" s="368"/>
      <c r="H90" s="368"/>
      <c r="I90" s="368"/>
      <c r="J90" s="368"/>
      <c r="K90" s="368"/>
      <c r="L90" s="353" t="s">
        <v>804</v>
      </c>
      <c r="M90" s="308"/>
      <c r="N90" s="308"/>
      <c r="O90" s="308"/>
      <c r="P90" s="308"/>
      <c r="Q90" s="308"/>
      <c r="R90" s="273">
        <f>+Hoja1!E514</f>
        <v>4800</v>
      </c>
      <c r="S90" s="250">
        <f>+Hoja1!J514</f>
        <v>3122.5</v>
      </c>
      <c r="T90" s="272">
        <f t="shared" ref="T90:T133" si="4">+R90-S90</f>
        <v>1677.5</v>
      </c>
    </row>
    <row r="91" spans="1:20" s="16" customFormat="1">
      <c r="A91" s="774"/>
      <c r="B91" s="919"/>
      <c r="C91" s="727"/>
      <c r="D91" s="727"/>
      <c r="E91" s="309" t="s">
        <v>682</v>
      </c>
      <c r="F91" s="368"/>
      <c r="G91" s="368"/>
      <c r="H91" s="368"/>
      <c r="I91" s="368"/>
      <c r="J91" s="368"/>
      <c r="K91" s="368"/>
      <c r="L91" s="353" t="s">
        <v>805</v>
      </c>
      <c r="M91" s="308"/>
      <c r="N91" s="308"/>
      <c r="O91" s="308"/>
      <c r="P91" s="308"/>
      <c r="Q91" s="308"/>
      <c r="R91" s="273">
        <f>+Hoja1!E515</f>
        <v>400</v>
      </c>
      <c r="S91" s="250">
        <f>+Hoja1!J515</f>
        <v>0</v>
      </c>
      <c r="T91" s="272">
        <f t="shared" si="4"/>
        <v>400</v>
      </c>
    </row>
    <row r="92" spans="1:20" s="16" customFormat="1">
      <c r="A92" s="774"/>
      <c r="B92" s="919"/>
      <c r="C92" s="727"/>
      <c r="D92" s="727"/>
      <c r="E92" s="309" t="s">
        <v>683</v>
      </c>
      <c r="F92" s="368"/>
      <c r="G92" s="368"/>
      <c r="H92" s="368"/>
      <c r="I92" s="368"/>
      <c r="J92" s="368"/>
      <c r="K92" s="368"/>
      <c r="L92" s="353" t="s">
        <v>806</v>
      </c>
      <c r="M92" s="308"/>
      <c r="N92" s="308"/>
      <c r="O92" s="308"/>
      <c r="P92" s="308"/>
      <c r="Q92" s="308"/>
      <c r="R92" s="273">
        <f>+Hoja1!E517</f>
        <v>11253.5</v>
      </c>
      <c r="S92" s="250">
        <f>+Hoja1!J517</f>
        <v>9546.98</v>
      </c>
      <c r="T92" s="272">
        <f t="shared" si="4"/>
        <v>1706.5200000000004</v>
      </c>
    </row>
    <row r="93" spans="1:20" s="16" customFormat="1">
      <c r="A93" s="774"/>
      <c r="B93" s="919"/>
      <c r="C93" s="727"/>
      <c r="D93" s="727"/>
      <c r="E93" s="309" t="s">
        <v>684</v>
      </c>
      <c r="F93" s="368"/>
      <c r="G93" s="368"/>
      <c r="H93" s="368"/>
      <c r="I93" s="368"/>
      <c r="J93" s="368"/>
      <c r="K93" s="368"/>
      <c r="L93" s="353" t="s">
        <v>807</v>
      </c>
      <c r="M93" s="308"/>
      <c r="N93" s="308"/>
      <c r="O93" s="308"/>
      <c r="P93" s="308"/>
      <c r="Q93" s="308"/>
      <c r="R93" s="273">
        <f>+Hoja1!E518</f>
        <v>5400</v>
      </c>
      <c r="S93" s="250">
        <f>+Hoja1!J518</f>
        <v>5007.41</v>
      </c>
      <c r="T93" s="272">
        <f t="shared" si="4"/>
        <v>392.59000000000015</v>
      </c>
    </row>
    <row r="94" spans="1:20" s="16" customFormat="1">
      <c r="A94" s="774"/>
      <c r="B94" s="919"/>
      <c r="C94" s="727"/>
      <c r="D94" s="727"/>
      <c r="E94" s="309" t="s">
        <v>731</v>
      </c>
      <c r="F94" s="368"/>
      <c r="G94" s="368"/>
      <c r="H94" s="368"/>
      <c r="I94" s="368"/>
      <c r="J94" s="368"/>
      <c r="K94" s="368"/>
      <c r="L94" s="353" t="s">
        <v>167</v>
      </c>
      <c r="M94" s="308"/>
      <c r="N94" s="308"/>
      <c r="O94" s="308"/>
      <c r="P94" s="308"/>
      <c r="Q94" s="308"/>
      <c r="R94" s="273">
        <f>+Hoja1!E520</f>
        <v>100</v>
      </c>
      <c r="S94" s="250">
        <f>+Hoja1!J520</f>
        <v>0</v>
      </c>
      <c r="T94" s="272">
        <f t="shared" si="4"/>
        <v>100</v>
      </c>
    </row>
    <row r="95" spans="1:20" s="16" customFormat="1">
      <c r="A95" s="774"/>
      <c r="B95" s="919"/>
      <c r="C95" s="727"/>
      <c r="D95" s="727"/>
      <c r="E95" s="309" t="s">
        <v>685</v>
      </c>
      <c r="F95" s="368"/>
      <c r="G95" s="368"/>
      <c r="H95" s="368"/>
      <c r="I95" s="368"/>
      <c r="J95" s="368"/>
      <c r="K95" s="368"/>
      <c r="L95" s="353" t="s">
        <v>168</v>
      </c>
      <c r="M95" s="308"/>
      <c r="N95" s="308"/>
      <c r="O95" s="308"/>
      <c r="P95" s="308"/>
      <c r="Q95" s="308"/>
      <c r="R95" s="273">
        <f>+Hoja1!E521</f>
        <v>100</v>
      </c>
      <c r="S95" s="250">
        <f>+Hoja1!J521</f>
        <v>13.33</v>
      </c>
      <c r="T95" s="272">
        <f t="shared" si="4"/>
        <v>86.67</v>
      </c>
    </row>
    <row r="96" spans="1:20" s="16" customFormat="1">
      <c r="A96" s="774"/>
      <c r="B96" s="919"/>
      <c r="C96" s="727"/>
      <c r="D96" s="727"/>
      <c r="E96" s="309" t="s">
        <v>686</v>
      </c>
      <c r="F96" s="368"/>
      <c r="G96" s="368"/>
      <c r="H96" s="368"/>
      <c r="I96" s="368"/>
      <c r="J96" s="368"/>
      <c r="K96" s="368"/>
      <c r="L96" s="353" t="s">
        <v>808</v>
      </c>
      <c r="M96" s="308"/>
      <c r="N96" s="308"/>
      <c r="O96" s="308"/>
      <c r="P96" s="308"/>
      <c r="Q96" s="308"/>
      <c r="R96" s="273">
        <f>+Hoja1!E522</f>
        <v>1300</v>
      </c>
      <c r="S96" s="250">
        <f>+Hoja1!J522</f>
        <v>0</v>
      </c>
      <c r="T96" s="272">
        <f t="shared" si="4"/>
        <v>1300</v>
      </c>
    </row>
    <row r="97" spans="1:20" s="16" customFormat="1">
      <c r="A97" s="774"/>
      <c r="B97" s="919"/>
      <c r="C97" s="727"/>
      <c r="D97" s="727"/>
      <c r="E97" s="309" t="s">
        <v>687</v>
      </c>
      <c r="F97" s="368"/>
      <c r="G97" s="368"/>
      <c r="H97" s="368"/>
      <c r="I97" s="368"/>
      <c r="J97" s="368"/>
      <c r="K97" s="368"/>
      <c r="L97" s="353" t="s">
        <v>809</v>
      </c>
      <c r="M97" s="308"/>
      <c r="N97" s="308"/>
      <c r="O97" s="308"/>
      <c r="P97" s="308"/>
      <c r="Q97" s="308"/>
      <c r="R97" s="273">
        <f>+Hoja1!E524</f>
        <v>16407.599999999999</v>
      </c>
      <c r="S97" s="250">
        <f>+Hoja1!J524</f>
        <v>13260.94</v>
      </c>
      <c r="T97" s="272">
        <f t="shared" si="4"/>
        <v>3146.659999999998</v>
      </c>
    </row>
    <row r="98" spans="1:20" s="16" customFormat="1">
      <c r="A98" s="774"/>
      <c r="B98" s="919"/>
      <c r="C98" s="727"/>
      <c r="D98" s="727"/>
      <c r="E98" s="309" t="s">
        <v>688</v>
      </c>
      <c r="F98" s="368"/>
      <c r="G98" s="368"/>
      <c r="H98" s="368"/>
      <c r="I98" s="368"/>
      <c r="J98" s="368"/>
      <c r="K98" s="368"/>
      <c r="L98" s="353" t="s">
        <v>810</v>
      </c>
      <c r="M98" s="308"/>
      <c r="N98" s="308"/>
      <c r="O98" s="308"/>
      <c r="P98" s="308"/>
      <c r="Q98" s="308"/>
      <c r="R98" s="273">
        <f>+Hoja1!E525</f>
        <v>11253.5</v>
      </c>
      <c r="S98" s="250">
        <f>+Hoja1!J525</f>
        <v>7872.48</v>
      </c>
      <c r="T98" s="272">
        <f t="shared" si="4"/>
        <v>3381.0200000000004</v>
      </c>
    </row>
    <row r="99" spans="1:20" s="16" customFormat="1">
      <c r="A99" s="774"/>
      <c r="B99" s="919"/>
      <c r="C99" s="727"/>
      <c r="D99" s="727"/>
      <c r="E99" s="309" t="s">
        <v>689</v>
      </c>
      <c r="F99" s="368"/>
      <c r="G99" s="368"/>
      <c r="H99" s="368"/>
      <c r="I99" s="368"/>
      <c r="J99" s="368"/>
      <c r="K99" s="368"/>
      <c r="L99" s="353" t="s">
        <v>169</v>
      </c>
      <c r="M99" s="308"/>
      <c r="N99" s="308"/>
      <c r="O99" s="308"/>
      <c r="P99" s="308"/>
      <c r="Q99" s="308"/>
      <c r="R99" s="273">
        <f>+Hoja1!E527</f>
        <v>1285</v>
      </c>
      <c r="S99" s="250">
        <f>+Hoja1!J527</f>
        <v>954.1</v>
      </c>
      <c r="T99" s="272">
        <f t="shared" si="4"/>
        <v>330.9</v>
      </c>
    </row>
    <row r="100" spans="1:20" s="16" customFormat="1">
      <c r="A100" s="774"/>
      <c r="B100" s="919"/>
      <c r="C100" s="727"/>
      <c r="D100" s="727"/>
      <c r="E100" s="309" t="s">
        <v>690</v>
      </c>
      <c r="F100" s="368"/>
      <c r="G100" s="368"/>
      <c r="H100" s="368"/>
      <c r="I100" s="368"/>
      <c r="J100" s="368"/>
      <c r="K100" s="368"/>
      <c r="L100" s="353" t="s">
        <v>170</v>
      </c>
      <c r="M100" s="308"/>
      <c r="N100" s="308"/>
      <c r="O100" s="308"/>
      <c r="P100" s="308"/>
      <c r="Q100" s="308"/>
      <c r="R100" s="273">
        <f>+Hoja1!E529</f>
        <v>100</v>
      </c>
      <c r="S100" s="250">
        <f>+Hoja1!J529</f>
        <v>66</v>
      </c>
      <c r="T100" s="272">
        <f t="shared" si="4"/>
        <v>34</v>
      </c>
    </row>
    <row r="101" spans="1:20" s="16" customFormat="1">
      <c r="A101" s="774"/>
      <c r="B101" s="919"/>
      <c r="C101" s="727"/>
      <c r="D101" s="727"/>
      <c r="E101" s="309" t="s">
        <v>691</v>
      </c>
      <c r="F101" s="368"/>
      <c r="G101" s="368"/>
      <c r="H101" s="368"/>
      <c r="I101" s="368"/>
      <c r="J101" s="368"/>
      <c r="K101" s="368"/>
      <c r="L101" s="353" t="s">
        <v>171</v>
      </c>
      <c r="M101" s="308"/>
      <c r="N101" s="308"/>
      <c r="O101" s="308"/>
      <c r="P101" s="308"/>
      <c r="Q101" s="308"/>
      <c r="R101" s="273">
        <f>+Hoja1!E531</f>
        <v>1800</v>
      </c>
      <c r="S101" s="250">
        <f>+Hoja1!J531</f>
        <v>1745.5</v>
      </c>
      <c r="T101" s="272">
        <f t="shared" si="4"/>
        <v>54.5</v>
      </c>
    </row>
    <row r="102" spans="1:20" s="16" customFormat="1">
      <c r="A102" s="774"/>
      <c r="B102" s="919"/>
      <c r="C102" s="727"/>
      <c r="D102" s="727"/>
      <c r="E102" s="309" t="s">
        <v>692</v>
      </c>
      <c r="F102" s="368"/>
      <c r="G102" s="368"/>
      <c r="H102" s="368"/>
      <c r="I102" s="368"/>
      <c r="J102" s="368"/>
      <c r="K102" s="368"/>
      <c r="L102" s="353" t="s">
        <v>176</v>
      </c>
      <c r="M102" s="308"/>
      <c r="N102" s="308"/>
      <c r="O102" s="308"/>
      <c r="P102" s="308"/>
      <c r="Q102" s="308"/>
      <c r="R102" s="273">
        <f>+Hoja1!E532</f>
        <v>0</v>
      </c>
      <c r="S102" s="250">
        <f>+Hoja1!J532</f>
        <v>0</v>
      </c>
      <c r="T102" s="272">
        <f t="shared" si="4"/>
        <v>0</v>
      </c>
    </row>
    <row r="103" spans="1:20" s="16" customFormat="1">
      <c r="A103" s="774"/>
      <c r="B103" s="919"/>
      <c r="C103" s="727"/>
      <c r="D103" s="727"/>
      <c r="E103" s="309" t="s">
        <v>700</v>
      </c>
      <c r="F103" s="368"/>
      <c r="G103" s="368"/>
      <c r="H103" s="368"/>
      <c r="I103" s="368"/>
      <c r="J103" s="368"/>
      <c r="K103" s="368"/>
      <c r="L103" s="353" t="s">
        <v>172</v>
      </c>
      <c r="M103" s="308"/>
      <c r="N103" s="308"/>
      <c r="O103" s="308"/>
      <c r="P103" s="308"/>
      <c r="Q103" s="308"/>
      <c r="R103" s="273">
        <f>+Hoja1!E556</f>
        <v>700</v>
      </c>
      <c r="S103" s="250">
        <f>+Hoja1!J556</f>
        <v>353.04</v>
      </c>
      <c r="T103" s="272">
        <f t="shared" si="4"/>
        <v>346.96</v>
      </c>
    </row>
    <row r="104" spans="1:20" s="16" customFormat="1">
      <c r="A104" s="774"/>
      <c r="B104" s="919"/>
      <c r="C104" s="727"/>
      <c r="D104" s="727"/>
      <c r="E104" s="309" t="s">
        <v>701</v>
      </c>
      <c r="F104" s="368"/>
      <c r="G104" s="368"/>
      <c r="H104" s="368"/>
      <c r="I104" s="368"/>
      <c r="J104" s="368"/>
      <c r="K104" s="368"/>
      <c r="L104" s="353" t="s">
        <v>173</v>
      </c>
      <c r="M104" s="308"/>
      <c r="N104" s="308"/>
      <c r="O104" s="308"/>
      <c r="P104" s="308"/>
      <c r="Q104" s="308"/>
      <c r="R104" s="273">
        <f>+Hoja1!E557</f>
        <v>1410</v>
      </c>
      <c r="S104" s="250">
        <f>+Hoja1!J557</f>
        <v>1390</v>
      </c>
      <c r="T104" s="272">
        <f t="shared" si="4"/>
        <v>20</v>
      </c>
    </row>
    <row r="105" spans="1:20" s="16" customFormat="1">
      <c r="A105" s="774"/>
      <c r="B105" s="919"/>
      <c r="C105" s="727"/>
      <c r="D105" s="727"/>
      <c r="E105" s="309" t="s">
        <v>508</v>
      </c>
      <c r="F105" s="368"/>
      <c r="G105" s="368"/>
      <c r="H105" s="368"/>
      <c r="I105" s="368"/>
      <c r="J105" s="368"/>
      <c r="K105" s="368"/>
      <c r="L105" s="353" t="s">
        <v>177</v>
      </c>
      <c r="M105" s="308"/>
      <c r="N105" s="308"/>
      <c r="O105" s="308"/>
      <c r="P105" s="308"/>
      <c r="Q105" s="308"/>
      <c r="R105" s="273">
        <f>+Hoja1!E559</f>
        <v>100</v>
      </c>
      <c r="S105" s="250">
        <f>+Hoja1!J559</f>
        <v>0</v>
      </c>
      <c r="T105" s="272">
        <f t="shared" si="4"/>
        <v>100</v>
      </c>
    </row>
    <row r="106" spans="1:20" s="16" customFormat="1">
      <c r="A106" s="774"/>
      <c r="B106" s="919"/>
      <c r="C106" s="727"/>
      <c r="D106" s="727"/>
      <c r="E106" s="309" t="s">
        <v>702</v>
      </c>
      <c r="F106" s="368"/>
      <c r="G106" s="368"/>
      <c r="H106" s="368"/>
      <c r="I106" s="368"/>
      <c r="J106" s="368"/>
      <c r="K106" s="368"/>
      <c r="L106" s="353" t="s">
        <v>175</v>
      </c>
      <c r="M106" s="308"/>
      <c r="N106" s="308"/>
      <c r="O106" s="308"/>
      <c r="P106" s="308"/>
      <c r="Q106" s="308"/>
      <c r="R106" s="273">
        <f>+Hoja1!E567</f>
        <v>7000</v>
      </c>
      <c r="S106" s="250">
        <f>+Hoja1!J567</f>
        <v>1985.73</v>
      </c>
      <c r="T106" s="272">
        <f t="shared" si="4"/>
        <v>5014.2700000000004</v>
      </c>
    </row>
    <row r="107" spans="1:20" s="16" customFormat="1">
      <c r="A107" s="774"/>
      <c r="B107" s="919"/>
      <c r="C107" s="727"/>
      <c r="D107" s="727"/>
      <c r="E107" s="309" t="s">
        <v>704</v>
      </c>
      <c r="F107" s="368"/>
      <c r="G107" s="368"/>
      <c r="H107" s="368"/>
      <c r="I107" s="368"/>
      <c r="J107" s="368"/>
      <c r="K107" s="368"/>
      <c r="L107" s="353" t="s">
        <v>178</v>
      </c>
      <c r="M107" s="308"/>
      <c r="N107" s="308"/>
      <c r="O107" s="308"/>
      <c r="P107" s="308"/>
      <c r="Q107" s="308"/>
      <c r="R107" s="273">
        <f>+Hoja1!E568</f>
        <v>1000</v>
      </c>
      <c r="S107" s="250">
        <f>+Hoja1!J568</f>
        <v>685.79</v>
      </c>
      <c r="T107" s="272">
        <f t="shared" si="4"/>
        <v>314.21000000000004</v>
      </c>
    </row>
    <row r="108" spans="1:20" s="16" customFormat="1">
      <c r="A108" s="774"/>
      <c r="B108" s="919"/>
      <c r="C108" s="727"/>
      <c r="D108" s="727"/>
      <c r="E108" s="309" t="s">
        <v>705</v>
      </c>
      <c r="F108" s="368"/>
      <c r="G108" s="368"/>
      <c r="H108" s="368"/>
      <c r="I108" s="368"/>
      <c r="J108" s="368"/>
      <c r="K108" s="368"/>
      <c r="L108" s="353" t="s">
        <v>179</v>
      </c>
      <c r="M108" s="308"/>
      <c r="N108" s="308"/>
      <c r="O108" s="308"/>
      <c r="P108" s="308"/>
      <c r="Q108" s="308"/>
      <c r="R108" s="273">
        <f>+Hoja1!E569</f>
        <v>1300</v>
      </c>
      <c r="S108" s="250">
        <f>+Hoja1!J569</f>
        <v>45.35</v>
      </c>
      <c r="T108" s="272">
        <f t="shared" si="4"/>
        <v>1254.6500000000001</v>
      </c>
    </row>
    <row r="109" spans="1:20" s="16" customFormat="1">
      <c r="A109" s="774"/>
      <c r="B109" s="919"/>
      <c r="C109" s="727"/>
      <c r="D109" s="727"/>
      <c r="E109" s="309" t="s">
        <v>497</v>
      </c>
      <c r="F109" s="368"/>
      <c r="G109" s="368"/>
      <c r="H109" s="368"/>
      <c r="I109" s="368"/>
      <c r="J109" s="368"/>
      <c r="K109" s="368"/>
      <c r="L109" s="353" t="s">
        <v>180</v>
      </c>
      <c r="M109" s="308"/>
      <c r="N109" s="308"/>
      <c r="O109" s="308"/>
      <c r="P109" s="308"/>
      <c r="Q109" s="308"/>
      <c r="R109" s="273">
        <f>+Hoja1!E570</f>
        <v>1000</v>
      </c>
      <c r="S109" s="250">
        <f>+Hoja1!J570</f>
        <v>340.71</v>
      </c>
      <c r="T109" s="272">
        <f t="shared" si="4"/>
        <v>659.29</v>
      </c>
    </row>
    <row r="110" spans="1:20" s="16" customFormat="1">
      <c r="A110" s="774"/>
      <c r="B110" s="919"/>
      <c r="C110" s="727"/>
      <c r="D110" s="727"/>
      <c r="E110" s="309" t="s">
        <v>241</v>
      </c>
      <c r="F110" s="368"/>
      <c r="G110" s="368"/>
      <c r="H110" s="368"/>
      <c r="I110" s="368"/>
      <c r="J110" s="368"/>
      <c r="K110" s="368"/>
      <c r="L110" s="353" t="s">
        <v>811</v>
      </c>
      <c r="M110" s="308"/>
      <c r="N110" s="308"/>
      <c r="O110" s="308"/>
      <c r="P110" s="308"/>
      <c r="Q110" s="308"/>
      <c r="R110" s="273">
        <f>+Hoja1!E571</f>
        <v>550</v>
      </c>
      <c r="S110" s="250">
        <f>+Hoja1!J571</f>
        <v>467.35</v>
      </c>
      <c r="T110" s="272">
        <f t="shared" si="4"/>
        <v>82.649999999999977</v>
      </c>
    </row>
    <row r="111" spans="1:20" s="16" customFormat="1">
      <c r="A111" s="774"/>
      <c r="B111" s="919"/>
      <c r="C111" s="727"/>
      <c r="D111" s="727"/>
      <c r="E111" s="309" t="s">
        <v>706</v>
      </c>
      <c r="F111" s="368"/>
      <c r="G111" s="368"/>
      <c r="H111" s="368"/>
      <c r="I111" s="368"/>
      <c r="J111" s="368"/>
      <c r="K111" s="368"/>
      <c r="L111" s="353" t="s">
        <v>181</v>
      </c>
      <c r="M111" s="308"/>
      <c r="N111" s="308"/>
      <c r="O111" s="308"/>
      <c r="P111" s="308"/>
      <c r="Q111" s="308"/>
      <c r="R111" s="273">
        <f>+Hoja1!E574</f>
        <v>100</v>
      </c>
      <c r="S111" s="250">
        <f>+Hoja1!J574</f>
        <v>0</v>
      </c>
      <c r="T111" s="272">
        <f t="shared" si="4"/>
        <v>100</v>
      </c>
    </row>
    <row r="112" spans="1:20" s="16" customFormat="1">
      <c r="A112" s="774"/>
      <c r="B112" s="919"/>
      <c r="C112" s="727"/>
      <c r="D112" s="727"/>
      <c r="E112" s="309" t="s">
        <v>707</v>
      </c>
      <c r="F112" s="368"/>
      <c r="G112" s="368"/>
      <c r="H112" s="368"/>
      <c r="I112" s="368"/>
      <c r="J112" s="368"/>
      <c r="K112" s="368"/>
      <c r="L112" s="353" t="s">
        <v>182</v>
      </c>
      <c r="M112" s="308"/>
      <c r="N112" s="308"/>
      <c r="O112" s="308"/>
      <c r="P112" s="308"/>
      <c r="Q112" s="308"/>
      <c r="R112" s="273">
        <f>+Hoja1!E575</f>
        <v>100</v>
      </c>
      <c r="S112" s="250">
        <f>+Hoja1!J575</f>
        <v>0</v>
      </c>
      <c r="T112" s="272">
        <f t="shared" si="4"/>
        <v>100</v>
      </c>
    </row>
    <row r="113" spans="1:20" s="16" customFormat="1">
      <c r="A113" s="774"/>
      <c r="B113" s="919"/>
      <c r="C113" s="727"/>
      <c r="D113" s="727"/>
      <c r="E113" s="309" t="s">
        <v>754</v>
      </c>
      <c r="F113" s="368"/>
      <c r="G113" s="368"/>
      <c r="H113" s="368"/>
      <c r="I113" s="368"/>
      <c r="J113" s="368"/>
      <c r="K113" s="368"/>
      <c r="L113" s="353" t="s">
        <v>183</v>
      </c>
      <c r="M113" s="308"/>
      <c r="N113" s="308"/>
      <c r="O113" s="308"/>
      <c r="P113" s="308"/>
      <c r="Q113" s="308"/>
      <c r="R113" s="273">
        <f>+Hoja1!E576</f>
        <v>100</v>
      </c>
      <c r="S113" s="250">
        <f>+Hoja1!J576</f>
        <v>0</v>
      </c>
      <c r="T113" s="272">
        <f t="shared" si="4"/>
        <v>100</v>
      </c>
    </row>
    <row r="114" spans="1:20" s="16" customFormat="1">
      <c r="A114" s="774"/>
      <c r="B114" s="919"/>
      <c r="C114" s="727"/>
      <c r="D114" s="727"/>
      <c r="E114" s="309" t="s">
        <v>708</v>
      </c>
      <c r="F114" s="368"/>
      <c r="G114" s="368"/>
      <c r="H114" s="368"/>
      <c r="I114" s="368"/>
      <c r="J114" s="368"/>
      <c r="K114" s="368"/>
      <c r="L114" s="353" t="s">
        <v>184</v>
      </c>
      <c r="M114" s="308"/>
      <c r="N114" s="308"/>
      <c r="O114" s="308"/>
      <c r="P114" s="308"/>
      <c r="Q114" s="308"/>
      <c r="R114" s="273">
        <f>+Hoja1!E577</f>
        <v>200</v>
      </c>
      <c r="S114" s="250">
        <f>+Hoja1!J577</f>
        <v>111.02</v>
      </c>
      <c r="T114" s="272">
        <f t="shared" si="4"/>
        <v>88.98</v>
      </c>
    </row>
    <row r="115" spans="1:20" s="16" customFormat="1">
      <c r="A115" s="774"/>
      <c r="B115" s="919"/>
      <c r="C115" s="727"/>
      <c r="D115" s="727"/>
      <c r="E115" s="309" t="s">
        <v>709</v>
      </c>
      <c r="F115" s="368"/>
      <c r="G115" s="368"/>
      <c r="H115" s="368"/>
      <c r="I115" s="368"/>
      <c r="J115" s="368"/>
      <c r="K115" s="368"/>
      <c r="L115" s="353" t="s">
        <v>185</v>
      </c>
      <c r="M115" s="308"/>
      <c r="N115" s="308"/>
      <c r="O115" s="308"/>
      <c r="P115" s="308"/>
      <c r="Q115" s="308"/>
      <c r="R115" s="273">
        <f>+Hoja1!E579</f>
        <v>5000</v>
      </c>
      <c r="S115" s="250">
        <f>+Hoja1!J579</f>
        <v>1724.24</v>
      </c>
      <c r="T115" s="272">
        <f t="shared" si="4"/>
        <v>3275.76</v>
      </c>
    </row>
    <row r="116" spans="1:20" s="16" customFormat="1">
      <c r="A116" s="774"/>
      <c r="B116" s="919"/>
      <c r="C116" s="727"/>
      <c r="D116" s="727"/>
      <c r="E116" s="309" t="s">
        <v>508</v>
      </c>
      <c r="F116" s="368"/>
      <c r="G116" s="368"/>
      <c r="H116" s="368"/>
      <c r="I116" s="368"/>
      <c r="J116" s="368"/>
      <c r="K116" s="368"/>
      <c r="L116" s="353" t="s">
        <v>186</v>
      </c>
      <c r="M116" s="308"/>
      <c r="N116" s="308"/>
      <c r="O116" s="308"/>
      <c r="P116" s="308"/>
      <c r="Q116" s="308"/>
      <c r="R116" s="273">
        <f>+Hoja1!E580</f>
        <v>200</v>
      </c>
      <c r="S116" s="250">
        <f>+Hoja1!J580</f>
        <v>0</v>
      </c>
      <c r="T116" s="272">
        <f t="shared" si="4"/>
        <v>200</v>
      </c>
    </row>
    <row r="117" spans="1:20" s="16" customFormat="1">
      <c r="A117" s="774"/>
      <c r="B117" s="919"/>
      <c r="C117" s="727"/>
      <c r="D117" s="727"/>
      <c r="E117" s="309" t="s">
        <v>710</v>
      </c>
      <c r="F117" s="368"/>
      <c r="G117" s="368"/>
      <c r="H117" s="368"/>
      <c r="I117" s="368"/>
      <c r="J117" s="368"/>
      <c r="K117" s="368"/>
      <c r="L117" s="353" t="s">
        <v>188</v>
      </c>
      <c r="M117" s="308"/>
      <c r="N117" s="308"/>
      <c r="O117" s="308"/>
      <c r="P117" s="308"/>
      <c r="Q117" s="308"/>
      <c r="R117" s="273">
        <f>+Hoja1!E583</f>
        <v>9383.73</v>
      </c>
      <c r="S117" s="250">
        <f>+Hoja1!J583</f>
        <v>8070.67</v>
      </c>
      <c r="T117" s="272">
        <f t="shared" si="4"/>
        <v>1313.0599999999995</v>
      </c>
    </row>
    <row r="118" spans="1:20" s="16" customFormat="1">
      <c r="A118" s="774"/>
      <c r="B118" s="919"/>
      <c r="C118" s="727"/>
      <c r="D118" s="727"/>
      <c r="E118" s="309" t="s">
        <v>756</v>
      </c>
      <c r="F118" s="368"/>
      <c r="G118" s="368"/>
      <c r="H118" s="368"/>
      <c r="I118" s="368"/>
      <c r="J118" s="368"/>
      <c r="K118" s="368"/>
      <c r="L118" s="353" t="s">
        <v>813</v>
      </c>
      <c r="M118" s="308"/>
      <c r="N118" s="308"/>
      <c r="O118" s="308"/>
      <c r="P118" s="308"/>
      <c r="Q118" s="308"/>
      <c r="R118" s="273">
        <f>+Hoja1!E584</f>
        <v>100</v>
      </c>
      <c r="S118" s="250">
        <f>+Hoja1!J584</f>
        <v>0</v>
      </c>
      <c r="T118" s="272">
        <f t="shared" si="4"/>
        <v>100</v>
      </c>
    </row>
    <row r="119" spans="1:20" s="16" customFormat="1" ht="15" customHeight="1">
      <c r="A119" s="774"/>
      <c r="B119" s="919"/>
      <c r="C119" s="727"/>
      <c r="D119" s="727"/>
      <c r="E119" s="362" t="s">
        <v>611</v>
      </c>
      <c r="F119" s="377"/>
      <c r="G119" s="377"/>
      <c r="H119" s="377"/>
      <c r="I119" s="377"/>
      <c r="J119" s="377"/>
      <c r="K119" s="377"/>
      <c r="L119" s="362" t="s">
        <v>193</v>
      </c>
      <c r="M119" s="308"/>
      <c r="N119" s="308"/>
      <c r="O119" s="308"/>
      <c r="P119" s="308"/>
      <c r="Q119" s="308"/>
      <c r="R119" s="273">
        <f>+Hoja1!E538</f>
        <v>11586.27</v>
      </c>
      <c r="S119" s="250">
        <f>+Hoja1!J538</f>
        <v>10292.799999999999</v>
      </c>
      <c r="T119" s="272">
        <f t="shared" si="4"/>
        <v>1293.4700000000012</v>
      </c>
    </row>
    <row r="120" spans="1:20" s="16" customFormat="1" ht="14.25">
      <c r="A120" s="774"/>
      <c r="B120" s="919"/>
      <c r="C120" s="727"/>
      <c r="D120" s="727"/>
      <c r="E120" s="362" t="s">
        <v>626</v>
      </c>
      <c r="F120" s="377"/>
      <c r="G120" s="377"/>
      <c r="H120" s="377"/>
      <c r="I120" s="377"/>
      <c r="J120" s="377"/>
      <c r="K120" s="377"/>
      <c r="L120" s="362" t="s">
        <v>627</v>
      </c>
      <c r="M120" s="308"/>
      <c r="N120" s="308"/>
      <c r="O120" s="308"/>
      <c r="P120" s="308"/>
      <c r="Q120" s="308"/>
      <c r="R120" s="273">
        <f>+Hoja1!E550</f>
        <v>2000</v>
      </c>
      <c r="S120" s="250">
        <f>+Hoja1!J550</f>
        <v>0</v>
      </c>
      <c r="T120" s="272">
        <f t="shared" si="4"/>
        <v>2000</v>
      </c>
    </row>
    <row r="121" spans="1:20" s="16" customFormat="1" ht="14.25">
      <c r="A121" s="774"/>
      <c r="B121" s="919"/>
      <c r="C121" s="727"/>
      <c r="D121" s="727"/>
      <c r="E121" s="362" t="s">
        <v>628</v>
      </c>
      <c r="F121" s="377"/>
      <c r="G121" s="377"/>
      <c r="H121" s="377"/>
      <c r="I121" s="377"/>
      <c r="J121" s="377"/>
      <c r="K121" s="377"/>
      <c r="L121" s="362" t="s">
        <v>629</v>
      </c>
      <c r="M121" s="308"/>
      <c r="N121" s="308"/>
      <c r="O121" s="308"/>
      <c r="P121" s="308"/>
      <c r="Q121" s="308"/>
      <c r="R121" s="273">
        <f>+Hoja1!E551</f>
        <v>756.14</v>
      </c>
      <c r="S121" s="250">
        <f>+Hoja1!J551</f>
        <v>0</v>
      </c>
      <c r="T121" s="272">
        <f t="shared" si="4"/>
        <v>756.14</v>
      </c>
    </row>
    <row r="122" spans="1:20" s="16" customFormat="1" ht="14.25">
      <c r="A122" s="774"/>
      <c r="B122" s="919"/>
      <c r="C122" s="727"/>
      <c r="D122" s="727"/>
      <c r="E122" s="362" t="s">
        <v>504</v>
      </c>
      <c r="F122" s="377"/>
      <c r="G122" s="377"/>
      <c r="H122" s="377"/>
      <c r="I122" s="377"/>
      <c r="J122" s="377"/>
      <c r="K122" s="377"/>
      <c r="L122" s="362" t="s">
        <v>639</v>
      </c>
      <c r="M122" s="308"/>
      <c r="N122" s="308"/>
      <c r="O122" s="308"/>
      <c r="P122" s="308"/>
      <c r="Q122" s="308"/>
      <c r="R122" s="273">
        <f>+Hoja1!E561</f>
        <v>303.73</v>
      </c>
      <c r="S122" s="250">
        <f>+Hoja1!J561</f>
        <v>303.73</v>
      </c>
      <c r="T122" s="272">
        <f t="shared" si="4"/>
        <v>0</v>
      </c>
    </row>
    <row r="123" spans="1:20" s="16" customFormat="1" ht="14.25">
      <c r="A123" s="774"/>
      <c r="B123" s="919"/>
      <c r="C123" s="727"/>
      <c r="D123" s="727"/>
      <c r="E123" s="362" t="s">
        <v>504</v>
      </c>
      <c r="F123" s="377"/>
      <c r="G123" s="377"/>
      <c r="H123" s="377"/>
      <c r="I123" s="377"/>
      <c r="J123" s="377"/>
      <c r="K123" s="377"/>
      <c r="L123" s="362" t="s">
        <v>640</v>
      </c>
      <c r="M123" s="308"/>
      <c r="N123" s="308"/>
      <c r="O123" s="308"/>
      <c r="P123" s="308"/>
      <c r="Q123" s="308"/>
      <c r="R123" s="273">
        <f>+Hoja1!E562</f>
        <v>2526.14</v>
      </c>
      <c r="S123" s="250">
        <f>+Hoja1!J562</f>
        <v>2526.14</v>
      </c>
      <c r="T123" s="272">
        <f t="shared" si="4"/>
        <v>0</v>
      </c>
    </row>
    <row r="124" spans="1:20" s="16" customFormat="1" ht="15.75" customHeight="1">
      <c r="A124" s="774"/>
      <c r="B124" s="919"/>
      <c r="C124" s="727"/>
      <c r="D124" s="727"/>
      <c r="E124" s="362" t="s">
        <v>636</v>
      </c>
      <c r="F124" s="377"/>
      <c r="G124" s="377"/>
      <c r="H124" s="377"/>
      <c r="I124" s="377"/>
      <c r="J124" s="377"/>
      <c r="K124" s="377"/>
      <c r="L124" s="362" t="s">
        <v>637</v>
      </c>
      <c r="M124" s="308"/>
      <c r="N124" s="308"/>
      <c r="O124" s="308"/>
      <c r="P124" s="308"/>
      <c r="Q124" s="308"/>
      <c r="R124" s="273">
        <f>+Hoja1!E563</f>
        <v>4243.8599999999997</v>
      </c>
      <c r="S124" s="250">
        <f>+Hoja1!J563</f>
        <v>0</v>
      </c>
      <c r="T124" s="272">
        <f t="shared" si="4"/>
        <v>4243.8599999999997</v>
      </c>
    </row>
    <row r="125" spans="1:20" s="16" customFormat="1" ht="15.75" customHeight="1">
      <c r="A125" s="774"/>
      <c r="B125" s="919"/>
      <c r="C125" s="727"/>
      <c r="D125" s="727"/>
      <c r="E125" s="362" t="s">
        <v>636</v>
      </c>
      <c r="F125" s="377"/>
      <c r="G125" s="377"/>
      <c r="H125" s="377"/>
      <c r="I125" s="377"/>
      <c r="J125" s="377"/>
      <c r="K125" s="377"/>
      <c r="L125" s="362" t="s">
        <v>638</v>
      </c>
      <c r="M125" s="308"/>
      <c r="N125" s="308"/>
      <c r="O125" s="308"/>
      <c r="P125" s="308"/>
      <c r="Q125" s="308"/>
      <c r="R125" s="273">
        <f>+Hoja1!E564</f>
        <v>34000</v>
      </c>
      <c r="S125" s="250">
        <f>+Hoja1!J564</f>
        <v>0</v>
      </c>
      <c r="T125" s="272">
        <f t="shared" si="4"/>
        <v>34000</v>
      </c>
    </row>
    <row r="126" spans="1:20" s="16" customFormat="1" ht="15.75" thickBot="1">
      <c r="A126" s="774"/>
      <c r="B126" s="920"/>
      <c r="C126" s="917"/>
      <c r="D126" s="917"/>
      <c r="E126" s="606" t="s">
        <v>752</v>
      </c>
      <c r="F126" s="317"/>
      <c r="G126" s="317"/>
      <c r="H126" s="317"/>
      <c r="I126" s="317"/>
      <c r="J126" s="317"/>
      <c r="K126" s="317"/>
      <c r="L126" s="396" t="s">
        <v>174</v>
      </c>
      <c r="M126" s="312"/>
      <c r="N126" s="312"/>
      <c r="O126" s="312"/>
      <c r="P126" s="312"/>
      <c r="Q126" s="312"/>
      <c r="R126" s="289">
        <f>+Hoja1!E565</f>
        <v>500</v>
      </c>
      <c r="S126" s="255">
        <f>+Hoja1!J565</f>
        <v>0</v>
      </c>
      <c r="T126" s="290">
        <f t="shared" si="4"/>
        <v>500</v>
      </c>
    </row>
    <row r="127" spans="1:20" s="16" customFormat="1" ht="43.5" thickBot="1">
      <c r="A127" s="774"/>
      <c r="B127" s="603" t="s">
        <v>196</v>
      </c>
      <c r="C127" s="544" t="s">
        <v>585</v>
      </c>
      <c r="D127" s="545" t="s">
        <v>669</v>
      </c>
      <c r="E127" s="562" t="s">
        <v>617</v>
      </c>
      <c r="F127" s="545"/>
      <c r="G127" s="545"/>
      <c r="H127" s="545"/>
      <c r="I127" s="545"/>
      <c r="J127" s="545"/>
      <c r="K127" s="545"/>
      <c r="L127" s="562" t="s">
        <v>197</v>
      </c>
      <c r="M127" s="546"/>
      <c r="N127" s="546"/>
      <c r="O127" s="546"/>
      <c r="P127" s="546"/>
      <c r="Q127" s="546"/>
      <c r="R127" s="291">
        <f>+Hoja1!E544</f>
        <v>3500</v>
      </c>
      <c r="S127" s="292">
        <f>+Hoja1!J544</f>
        <v>2277.52</v>
      </c>
      <c r="T127" s="293">
        <f t="shared" si="4"/>
        <v>1222.48</v>
      </c>
    </row>
    <row r="128" spans="1:20" s="16" customFormat="1" ht="14.25">
      <c r="A128" s="774"/>
      <c r="B128" s="745" t="s">
        <v>198</v>
      </c>
      <c r="C128" s="902" t="s">
        <v>586</v>
      </c>
      <c r="D128" s="725" t="s">
        <v>669</v>
      </c>
      <c r="E128" s="413" t="s">
        <v>623</v>
      </c>
      <c r="F128" s="376"/>
      <c r="G128" s="376"/>
      <c r="H128" s="376"/>
      <c r="I128" s="376"/>
      <c r="J128" s="376"/>
      <c r="K128" s="376"/>
      <c r="L128" s="413" t="s">
        <v>624</v>
      </c>
      <c r="M128" s="303"/>
      <c r="N128" s="303"/>
      <c r="O128" s="303"/>
      <c r="P128" s="303"/>
      <c r="Q128" s="303"/>
      <c r="R128" s="276">
        <f>+Hoja1!E548</f>
        <v>0</v>
      </c>
      <c r="S128" s="249">
        <f>+Hoja1!J548</f>
        <v>0</v>
      </c>
      <c r="T128" s="277">
        <f t="shared" si="4"/>
        <v>0</v>
      </c>
    </row>
    <row r="129" spans="1:20" s="16" customFormat="1" ht="15" customHeight="1">
      <c r="A129" s="774"/>
      <c r="B129" s="786"/>
      <c r="C129" s="903"/>
      <c r="D129" s="727"/>
      <c r="E129" s="362" t="s">
        <v>622</v>
      </c>
      <c r="F129" s="377"/>
      <c r="G129" s="377"/>
      <c r="H129" s="377"/>
      <c r="I129" s="377"/>
      <c r="J129" s="377"/>
      <c r="K129" s="377"/>
      <c r="L129" s="362" t="s">
        <v>199</v>
      </c>
      <c r="M129" s="308"/>
      <c r="N129" s="308"/>
      <c r="O129" s="308"/>
      <c r="P129" s="308"/>
      <c r="Q129" s="308"/>
      <c r="R129" s="273">
        <f>+Hoja1!E547</f>
        <v>10540</v>
      </c>
      <c r="S129" s="250">
        <f>+Hoja1!J547</f>
        <v>0</v>
      </c>
      <c r="T129" s="272">
        <f t="shared" si="4"/>
        <v>10540</v>
      </c>
    </row>
    <row r="130" spans="1:20" s="16" customFormat="1" thickBot="1">
      <c r="A130" s="774"/>
      <c r="B130" s="746"/>
      <c r="C130" s="904"/>
      <c r="D130" s="726"/>
      <c r="E130" s="565" t="s">
        <v>605</v>
      </c>
      <c r="F130" s="358"/>
      <c r="G130" s="358"/>
      <c r="H130" s="358"/>
      <c r="I130" s="358"/>
      <c r="J130" s="358"/>
      <c r="K130" s="358"/>
      <c r="L130" s="565" t="s">
        <v>606</v>
      </c>
      <c r="M130" s="359"/>
      <c r="N130" s="359"/>
      <c r="O130" s="359"/>
      <c r="P130" s="359"/>
      <c r="Q130" s="359"/>
      <c r="R130" s="274">
        <f>+Hoja1!E534</f>
        <v>9450</v>
      </c>
      <c r="S130" s="251">
        <f>+Hoja1!J534</f>
        <v>8736.51</v>
      </c>
      <c r="T130" s="275">
        <f t="shared" si="4"/>
        <v>713.48999999999978</v>
      </c>
    </row>
    <row r="131" spans="1:20" s="16" customFormat="1" ht="57.75" thickBot="1">
      <c r="A131" s="774"/>
      <c r="B131" s="260" t="s">
        <v>583</v>
      </c>
      <c r="C131" s="545" t="s">
        <v>587</v>
      </c>
      <c r="D131" s="545" t="s">
        <v>669</v>
      </c>
      <c r="E131" s="562" t="s">
        <v>604</v>
      </c>
      <c r="F131" s="545"/>
      <c r="G131" s="545"/>
      <c r="H131" s="545"/>
      <c r="I131" s="545"/>
      <c r="J131" s="545"/>
      <c r="K131" s="545"/>
      <c r="L131" s="562" t="s">
        <v>199</v>
      </c>
      <c r="M131" s="546"/>
      <c r="N131" s="546"/>
      <c r="O131" s="546"/>
      <c r="P131" s="546"/>
      <c r="Q131" s="546"/>
      <c r="R131" s="291">
        <f>+Hoja1!E533</f>
        <v>14600</v>
      </c>
      <c r="S131" s="292">
        <f>+Hoja1!J533</f>
        <v>13650</v>
      </c>
      <c r="T131" s="293">
        <f t="shared" si="4"/>
        <v>950</v>
      </c>
    </row>
    <row r="132" spans="1:20" s="16" customFormat="1" ht="14.25">
      <c r="A132" s="774"/>
      <c r="B132" s="799" t="s">
        <v>200</v>
      </c>
      <c r="C132" s="790" t="s">
        <v>588</v>
      </c>
      <c r="D132" s="787" t="s">
        <v>669</v>
      </c>
      <c r="E132" s="230" t="s">
        <v>612</v>
      </c>
      <c r="F132" s="248"/>
      <c r="G132" s="248"/>
      <c r="H132" s="248"/>
      <c r="I132" s="248"/>
      <c r="J132" s="248"/>
      <c r="K132" s="248"/>
      <c r="L132" s="230" t="s">
        <v>201</v>
      </c>
      <c r="M132" s="224"/>
      <c r="N132" s="224"/>
      <c r="O132" s="224"/>
      <c r="P132" s="224"/>
      <c r="Q132" s="224"/>
      <c r="R132" s="270">
        <f>+Hoja1!E539</f>
        <v>0</v>
      </c>
      <c r="S132" s="284">
        <f>+Hoja1!J539</f>
        <v>0</v>
      </c>
      <c r="T132" s="271">
        <f t="shared" si="4"/>
        <v>0</v>
      </c>
    </row>
    <row r="133" spans="1:20" s="16" customFormat="1" thickBot="1">
      <c r="A133" s="774"/>
      <c r="B133" s="915"/>
      <c r="C133" s="779"/>
      <c r="D133" s="789"/>
      <c r="E133" s="231" t="s">
        <v>609</v>
      </c>
      <c r="F133" s="247"/>
      <c r="G133" s="247"/>
      <c r="H133" s="247"/>
      <c r="I133" s="247"/>
      <c r="J133" s="247"/>
      <c r="K133" s="247"/>
      <c r="L133" s="231" t="s">
        <v>610</v>
      </c>
      <c r="M133" s="222"/>
      <c r="N133" s="222"/>
      <c r="O133" s="222"/>
      <c r="P133" s="222"/>
      <c r="Q133" s="222"/>
      <c r="R133" s="278">
        <f>+Hoja1!E537</f>
        <v>0</v>
      </c>
      <c r="S133" s="285">
        <f>+Hoja1!J537</f>
        <v>0</v>
      </c>
      <c r="T133" s="279">
        <f t="shared" si="4"/>
        <v>0</v>
      </c>
    </row>
    <row r="134" spans="1:20" s="16" customFormat="1" ht="18" customHeight="1" thickBot="1">
      <c r="A134" s="846"/>
      <c r="B134" s="914" t="s">
        <v>874</v>
      </c>
      <c r="C134" s="914"/>
      <c r="D134" s="914"/>
      <c r="E134" s="914"/>
      <c r="F134" s="914"/>
      <c r="G134" s="914"/>
      <c r="H134" s="914"/>
      <c r="I134" s="914"/>
      <c r="J134" s="914"/>
      <c r="K134" s="914"/>
      <c r="L134" s="914"/>
      <c r="M134" s="228"/>
      <c r="N134" s="228"/>
      <c r="O134" s="228"/>
      <c r="P134" s="228"/>
      <c r="Q134" s="228"/>
      <c r="R134" s="280">
        <f>SUM(R89:R133)</f>
        <v>306691.47000000003</v>
      </c>
      <c r="S134" s="280">
        <f>SUM(S89:S133)</f>
        <v>204912.31000000006</v>
      </c>
      <c r="T134" s="280">
        <f>SUM(T89:T133)</f>
        <v>101779.16</v>
      </c>
    </row>
    <row r="135" spans="1:20" s="16" customFormat="1" ht="18" customHeight="1" thickBot="1">
      <c r="A135" s="232"/>
      <c r="B135" s="261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33"/>
      <c r="N135" s="233"/>
      <c r="O135" s="233"/>
      <c r="P135" s="233"/>
      <c r="Q135" s="233"/>
      <c r="R135" s="286"/>
      <c r="S135" s="287"/>
      <c r="T135" s="288"/>
    </row>
    <row r="136" spans="1:20" s="32" customFormat="1" ht="30" customHeight="1" thickBot="1">
      <c r="A136" s="875" t="s">
        <v>880</v>
      </c>
      <c r="B136" s="876"/>
      <c r="C136" s="876"/>
      <c r="D136" s="876"/>
      <c r="E136" s="876"/>
      <c r="F136" s="876"/>
      <c r="G136" s="876"/>
      <c r="H136" s="876"/>
      <c r="I136" s="876"/>
      <c r="J136" s="876"/>
      <c r="K136" s="876"/>
      <c r="L136" s="876"/>
      <c r="M136" s="876"/>
      <c r="N136" s="876"/>
      <c r="O136" s="876"/>
      <c r="P136" s="876"/>
      <c r="Q136" s="876"/>
      <c r="R136" s="235">
        <f>+R7+R9+R13+R81+R88+R134</f>
        <v>864935.46</v>
      </c>
      <c r="S136" s="235">
        <f>+S7+S9+S13+S81+S88+S134</f>
        <v>536289.57000000007</v>
      </c>
      <c r="T136" s="235">
        <f>+T7+T9+T13+T81+T88+T134</f>
        <v>328645.89</v>
      </c>
    </row>
    <row r="139" spans="1:20">
      <c r="A139" s="686" t="s">
        <v>864</v>
      </c>
      <c r="B139" s="686"/>
      <c r="C139" s="686"/>
      <c r="D139" s="686"/>
      <c r="E139" s="686" t="s">
        <v>862</v>
      </c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</row>
    <row r="140" spans="1:20">
      <c r="A140" s="686" t="s">
        <v>861</v>
      </c>
      <c r="B140" s="686"/>
      <c r="C140" s="686"/>
      <c r="D140" s="686"/>
      <c r="E140" s="686" t="s">
        <v>863</v>
      </c>
      <c r="F140" s="686"/>
      <c r="G140" s="686"/>
      <c r="H140" s="686"/>
      <c r="I140" s="686"/>
      <c r="J140" s="686"/>
      <c r="K140" s="686"/>
      <c r="L140" s="686"/>
      <c r="M140" s="686"/>
      <c r="N140" s="686"/>
      <c r="O140" s="686"/>
      <c r="P140" s="686"/>
      <c r="Q140" s="686"/>
      <c r="R140" s="686"/>
    </row>
  </sheetData>
  <mergeCells count="60">
    <mergeCell ref="A1:T1"/>
    <mergeCell ref="A2:T2"/>
    <mergeCell ref="M4:N4"/>
    <mergeCell ref="D4:D5"/>
    <mergeCell ref="O4:Q4"/>
    <mergeCell ref="R4:R5"/>
    <mergeCell ref="A3:R3"/>
    <mergeCell ref="A4:A5"/>
    <mergeCell ref="B4:B5"/>
    <mergeCell ref="C4:C5"/>
    <mergeCell ref="E4:E5"/>
    <mergeCell ref="F4:H4"/>
    <mergeCell ref="I4:K4"/>
    <mergeCell ref="L4:L5"/>
    <mergeCell ref="S4:S5"/>
    <mergeCell ref="T4:T5"/>
    <mergeCell ref="A89:A134"/>
    <mergeCell ref="D128:D130"/>
    <mergeCell ref="C132:C133"/>
    <mergeCell ref="C128:C130"/>
    <mergeCell ref="A6:A7"/>
    <mergeCell ref="B7:L7"/>
    <mergeCell ref="A8:A9"/>
    <mergeCell ref="B9:L9"/>
    <mergeCell ref="B134:L134"/>
    <mergeCell ref="B132:B133"/>
    <mergeCell ref="B128:B130"/>
    <mergeCell ref="B88:L88"/>
    <mergeCell ref="D89:D126"/>
    <mergeCell ref="C89:C126"/>
    <mergeCell ref="B89:B126"/>
    <mergeCell ref="A82:A88"/>
    <mergeCell ref="B81:L81"/>
    <mergeCell ref="B56:B75"/>
    <mergeCell ref="C56:C75"/>
    <mergeCell ref="D56:D75"/>
    <mergeCell ref="B76:B77"/>
    <mergeCell ref="C76:C77"/>
    <mergeCell ref="D76:D77"/>
    <mergeCell ref="D14:D35"/>
    <mergeCell ref="C14:C35"/>
    <mergeCell ref="B14:B35"/>
    <mergeCell ref="B52:B55"/>
    <mergeCell ref="C52:C55"/>
    <mergeCell ref="E139:R139"/>
    <mergeCell ref="E140:R140"/>
    <mergeCell ref="A10:A13"/>
    <mergeCell ref="B13:L13"/>
    <mergeCell ref="A140:D140"/>
    <mergeCell ref="D132:D133"/>
    <mergeCell ref="A136:Q136"/>
    <mergeCell ref="D78:D80"/>
    <mergeCell ref="B78:B80"/>
    <mergeCell ref="C78:C80"/>
    <mergeCell ref="A139:D139"/>
    <mergeCell ref="A14:A81"/>
    <mergeCell ref="B36:B51"/>
    <mergeCell ref="C36:C51"/>
    <mergeCell ref="D36:D51"/>
    <mergeCell ref="D52:D55"/>
  </mergeCells>
  <pageMargins left="0.70866141732283472" right="0.70866141732283472" top="0.35" bottom="0.19" header="0.31496062992125984" footer="0.12"/>
  <pageSetup paperSize="9" scale="60" fitToHeight="0" orientation="landscape" r:id="rId1"/>
  <rowBreaks count="2" manualBreakCount="2">
    <brk id="55" max="19" man="1"/>
    <brk id="88" max="19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D0263-74B3-4107-9F42-89587E9FA787}">
  <dimension ref="A1"/>
  <sheetViews>
    <sheetView workbookViewId="0">
      <selection activeCell="H23" sqref="H23"/>
    </sheetView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4"/>
  <sheetViews>
    <sheetView topLeftCell="A21" zoomScale="55" zoomScaleNormal="55" zoomScaleSheetLayoutView="70" workbookViewId="0">
      <selection activeCell="K50" sqref="K50"/>
    </sheetView>
  </sheetViews>
  <sheetFormatPr baseColWidth="10" defaultColWidth="9.140625" defaultRowHeight="18.75"/>
  <cols>
    <col min="1" max="1" width="35.85546875" style="6" customWidth="1"/>
    <col min="2" max="2" width="117.5703125" style="6" customWidth="1"/>
    <col min="3" max="3" width="40" style="6" customWidth="1"/>
    <col min="4" max="4" width="29.85546875" style="1" customWidth="1"/>
    <col min="5" max="5" width="34.7109375" style="6" customWidth="1"/>
    <col min="6" max="6" width="29" style="6" customWidth="1"/>
    <col min="7" max="255" width="11.42578125" style="6" customWidth="1"/>
    <col min="256" max="16384" width="9.140625" style="6"/>
  </cols>
  <sheetData>
    <row r="1" spans="1:6" ht="45" customHeight="1">
      <c r="A1" s="933" t="s">
        <v>203</v>
      </c>
      <c r="B1" s="933"/>
      <c r="C1" s="933"/>
      <c r="D1" s="933"/>
      <c r="E1" s="933"/>
      <c r="F1" s="933"/>
    </row>
    <row r="2" spans="1:6" ht="20.25" customHeight="1">
      <c r="A2" s="934" t="s">
        <v>1127</v>
      </c>
      <c r="B2" s="934"/>
      <c r="C2" s="934"/>
      <c r="D2" s="934"/>
      <c r="E2" s="934"/>
      <c r="F2" s="934"/>
    </row>
    <row r="3" spans="1:6" s="1" customFormat="1" ht="37.5">
      <c r="A3" s="148" t="s">
        <v>204</v>
      </c>
      <c r="B3" s="148" t="s">
        <v>1126</v>
      </c>
      <c r="C3" s="148" t="s">
        <v>205</v>
      </c>
      <c r="D3" s="149" t="s">
        <v>672</v>
      </c>
      <c r="E3" s="148" t="s">
        <v>1124</v>
      </c>
      <c r="F3" s="148" t="s">
        <v>1123</v>
      </c>
    </row>
    <row r="4" spans="1:6" s="1" customFormat="1">
      <c r="A4" s="60" t="s">
        <v>663</v>
      </c>
      <c r="B4" s="61"/>
      <c r="C4" s="61"/>
      <c r="D4" s="67"/>
      <c r="E4" s="68"/>
      <c r="F4" s="68"/>
    </row>
    <row r="5" spans="1:6" s="2" customFormat="1" hidden="1">
      <c r="A5" s="948" t="s">
        <v>544</v>
      </c>
      <c r="B5" s="82" t="s">
        <v>238</v>
      </c>
      <c r="C5" s="451" t="s">
        <v>1128</v>
      </c>
      <c r="D5" s="71">
        <f>+BIOFISICO!R6</f>
        <v>0</v>
      </c>
      <c r="E5" s="71">
        <f>+BIOFISICO!S6</f>
        <v>0</v>
      </c>
      <c r="F5" s="427">
        <f>+D5-E5</f>
        <v>0</v>
      </c>
    </row>
    <row r="6" spans="1:6" s="2" customFormat="1">
      <c r="A6" s="949"/>
      <c r="B6" s="63" t="s">
        <v>212</v>
      </c>
      <c r="C6" s="66" t="s">
        <v>1128</v>
      </c>
      <c r="D6" s="65">
        <f>+BIOFISICO!R7</f>
        <v>1000</v>
      </c>
      <c r="E6" s="65">
        <f>+BIOFISICO!S7</f>
        <v>183.57</v>
      </c>
      <c r="F6" s="428">
        <f>+D6-E6</f>
        <v>816.43000000000006</v>
      </c>
    </row>
    <row r="7" spans="1:6" s="2" customFormat="1" ht="30" hidden="1">
      <c r="A7" s="949"/>
      <c r="B7" s="80" t="s">
        <v>215</v>
      </c>
      <c r="C7" s="66" t="s">
        <v>1128</v>
      </c>
      <c r="D7" s="65">
        <f>+BIOFISICO!R8</f>
        <v>0</v>
      </c>
      <c r="E7" s="65">
        <f>+BIOFISICO!S8</f>
        <v>0</v>
      </c>
      <c r="F7" s="428">
        <f t="shared" ref="F7:F9" si="0">+D7-E7</f>
        <v>0</v>
      </c>
    </row>
    <row r="8" spans="1:6" s="2" customFormat="1">
      <c r="A8" s="949"/>
      <c r="B8" s="63" t="s">
        <v>218</v>
      </c>
      <c r="C8" s="66" t="s">
        <v>1128</v>
      </c>
      <c r="D8" s="65">
        <f>+BIOFISICO!R9</f>
        <v>0</v>
      </c>
      <c r="E8" s="65">
        <f>+BIOFISICO!S9</f>
        <v>0</v>
      </c>
      <c r="F8" s="428">
        <f t="shared" si="0"/>
        <v>0</v>
      </c>
    </row>
    <row r="9" spans="1:6" s="1" customFormat="1" ht="30.75" thickBot="1">
      <c r="A9" s="950"/>
      <c r="B9" s="72" t="s">
        <v>221</v>
      </c>
      <c r="C9" s="73" t="s">
        <v>1128</v>
      </c>
      <c r="D9" s="74">
        <f>+SUM(BIOFISICO!R10:R39)</f>
        <v>192438.16999999998</v>
      </c>
      <c r="E9" s="74">
        <f>+SUM(BIOFISICO!S10:S39)</f>
        <v>155584.21000000002</v>
      </c>
      <c r="F9" s="428">
        <f t="shared" si="0"/>
        <v>36853.959999999963</v>
      </c>
    </row>
    <row r="10" spans="1:6" s="1" customFormat="1" hidden="1">
      <c r="A10" s="939" t="s">
        <v>545</v>
      </c>
      <c r="B10" s="82" t="s">
        <v>223</v>
      </c>
      <c r="C10" s="76" t="s">
        <v>1128</v>
      </c>
      <c r="D10" s="83">
        <f>+BIOFISICO!R41</f>
        <v>0</v>
      </c>
      <c r="E10" s="83">
        <f>+BIOFISICO!S41</f>
        <v>0</v>
      </c>
      <c r="F10" s="78">
        <f>+D10-E10</f>
        <v>0</v>
      </c>
    </row>
    <row r="11" spans="1:6" s="1" customFormat="1" ht="19.5" thickBot="1">
      <c r="A11" s="940"/>
      <c r="B11" s="84" t="s">
        <v>226</v>
      </c>
      <c r="C11" s="85" t="s">
        <v>1128</v>
      </c>
      <c r="D11" s="967">
        <f>+SUM(BIOFISICO!R42:R48)</f>
        <v>25771.54</v>
      </c>
      <c r="E11" s="967">
        <f>+SUM(BIOFISICO!S42:S48)</f>
        <v>19237.189999999999</v>
      </c>
      <c r="F11" s="968">
        <f>+D11-E11</f>
        <v>6534.3500000000022</v>
      </c>
    </row>
    <row r="12" spans="1:6" s="1" customFormat="1" ht="30" customHeight="1" thickBot="1">
      <c r="A12" s="948" t="s">
        <v>546</v>
      </c>
      <c r="B12" s="69" t="s">
        <v>229</v>
      </c>
      <c r="C12" s="76" t="s">
        <v>1128</v>
      </c>
      <c r="D12" s="77">
        <f>+BIOFISICO!R50</f>
        <v>9100</v>
      </c>
      <c r="E12" s="77">
        <f>+BIOFISICO!S50</f>
        <v>8566.74</v>
      </c>
      <c r="F12" s="78">
        <f>+D12-E12</f>
        <v>533.26000000000022</v>
      </c>
    </row>
    <row r="13" spans="1:6" s="1" customFormat="1" ht="19.5" hidden="1" thickBot="1">
      <c r="A13" s="950"/>
      <c r="B13" s="81" t="s">
        <v>232</v>
      </c>
      <c r="C13" s="73" t="s">
        <v>1128</v>
      </c>
      <c r="D13" s="79">
        <f>+BIOFISICO!R51</f>
        <v>0</v>
      </c>
      <c r="E13" s="79">
        <f>+BIOFISICO!S51</f>
        <v>0</v>
      </c>
      <c r="F13" s="75">
        <f>+D13-E13</f>
        <v>0</v>
      </c>
    </row>
    <row r="14" spans="1:6" s="1" customFormat="1" ht="19.5" thickBot="1">
      <c r="A14" s="942" t="s">
        <v>673</v>
      </c>
      <c r="B14" s="943"/>
      <c r="C14" s="944"/>
      <c r="D14" s="86">
        <f>SUM(D5:D13)</f>
        <v>228309.71</v>
      </c>
      <c r="E14" s="86">
        <f>SUM(E5:E13)</f>
        <v>183571.71000000002</v>
      </c>
      <c r="F14" s="87">
        <f>SUM(F5:F13)</f>
        <v>44737.999999999964</v>
      </c>
    </row>
    <row r="15" spans="1:6" s="1" customFormat="1" ht="19.5" thickBot="1">
      <c r="A15" s="91" t="s">
        <v>664</v>
      </c>
      <c r="B15" s="92"/>
      <c r="C15" s="92"/>
      <c r="D15" s="93"/>
      <c r="E15" s="94"/>
      <c r="F15" s="95"/>
    </row>
    <row r="16" spans="1:6" s="1" customFormat="1" hidden="1">
      <c r="A16" s="957" t="s">
        <v>547</v>
      </c>
      <c r="B16" s="98" t="s">
        <v>251</v>
      </c>
      <c r="C16" s="452" t="s">
        <v>1128</v>
      </c>
      <c r="D16" s="99">
        <f>+ECONOMICO!R6</f>
        <v>0</v>
      </c>
      <c r="E16" s="99">
        <f>+ECONOMICO!S6</f>
        <v>0</v>
      </c>
      <c r="F16" s="99">
        <f>+D16-E16</f>
        <v>0</v>
      </c>
    </row>
    <row r="17" spans="1:6" s="1" customFormat="1" ht="19.5" hidden="1" thickBot="1">
      <c r="A17" s="958"/>
      <c r="B17" s="100" t="s">
        <v>252</v>
      </c>
      <c r="C17" s="453" t="s">
        <v>1128</v>
      </c>
      <c r="D17" s="101">
        <f>+ECONOMICO!R7</f>
        <v>0</v>
      </c>
      <c r="E17" s="101">
        <f>+ECONOMICO!S7</f>
        <v>0</v>
      </c>
      <c r="F17" s="101">
        <f>+D17-E17</f>
        <v>0</v>
      </c>
    </row>
    <row r="18" spans="1:6" s="1" customFormat="1">
      <c r="A18" s="954" t="s">
        <v>548</v>
      </c>
      <c r="B18" s="102" t="s">
        <v>255</v>
      </c>
      <c r="C18" s="452" t="s">
        <v>1128</v>
      </c>
      <c r="D18" s="99">
        <f>+ECONOMICO!R9</f>
        <v>24000</v>
      </c>
      <c r="E18" s="99">
        <f>+ECONOMICO!S9</f>
        <v>15306.42</v>
      </c>
      <c r="F18" s="99">
        <f t="shared" ref="F18:F25" si="1">+D18-E18</f>
        <v>8693.58</v>
      </c>
    </row>
    <row r="19" spans="1:6" s="1" customFormat="1" hidden="1">
      <c r="A19" s="955"/>
      <c r="B19" s="88" t="s">
        <v>256</v>
      </c>
      <c r="C19" s="454" t="s">
        <v>1128</v>
      </c>
      <c r="D19" s="97">
        <f>+ECONOMICO!R10</f>
        <v>0</v>
      </c>
      <c r="E19" s="97">
        <f>+ECONOMICO!S10</f>
        <v>0</v>
      </c>
      <c r="F19" s="97">
        <f t="shared" si="1"/>
        <v>0</v>
      </c>
    </row>
    <row r="20" spans="1:6" s="1" customFormat="1" ht="19.5" thickBot="1">
      <c r="A20" s="956"/>
      <c r="B20" s="103" t="s">
        <v>257</v>
      </c>
      <c r="C20" s="453" t="s">
        <v>1128</v>
      </c>
      <c r="D20" s="101">
        <f>+ECONOMICO!R11</f>
        <v>6416</v>
      </c>
      <c r="E20" s="101">
        <f>+ECONOMICO!S11</f>
        <v>6400</v>
      </c>
      <c r="F20" s="101">
        <f t="shared" si="1"/>
        <v>16</v>
      </c>
    </row>
    <row r="21" spans="1:6" s="1" customFormat="1" ht="31.5" customHeight="1">
      <c r="A21" s="951" t="s">
        <v>549</v>
      </c>
      <c r="B21" s="89" t="s">
        <v>261</v>
      </c>
      <c r="C21" s="455" t="s">
        <v>1128</v>
      </c>
      <c r="D21" s="70">
        <f>+SUM(ECONOMICO!R13:R14)</f>
        <v>8500</v>
      </c>
      <c r="E21" s="70">
        <f>+SUM(ECONOMICO!S13:S14)</f>
        <v>2798.0699999999997</v>
      </c>
      <c r="F21" s="70">
        <f t="shared" si="1"/>
        <v>5701.93</v>
      </c>
    </row>
    <row r="22" spans="1:6" s="1" customFormat="1" hidden="1">
      <c r="A22" s="952"/>
      <c r="B22" s="88" t="s">
        <v>262</v>
      </c>
      <c r="C22" s="456" t="s">
        <v>1128</v>
      </c>
      <c r="D22" s="64">
        <f>+ECONOMICO!R15</f>
        <v>0</v>
      </c>
      <c r="E22" s="64">
        <f>+ECONOMICO!S15</f>
        <v>0</v>
      </c>
      <c r="F22" s="64">
        <f t="shared" si="1"/>
        <v>0</v>
      </c>
    </row>
    <row r="23" spans="1:6" s="1" customFormat="1" ht="30.75" hidden="1" thickBot="1">
      <c r="A23" s="953"/>
      <c r="B23" s="186" t="s">
        <v>263</v>
      </c>
      <c r="C23" s="457" t="s">
        <v>1128</v>
      </c>
      <c r="D23" s="90">
        <f>+ECONOMICO!R16</f>
        <v>0</v>
      </c>
      <c r="E23" s="90">
        <f>+ECONOMICO!S16</f>
        <v>0</v>
      </c>
      <c r="F23" s="90">
        <f t="shared" si="1"/>
        <v>0</v>
      </c>
    </row>
    <row r="24" spans="1:6" s="1" customFormat="1" hidden="1">
      <c r="A24" s="951" t="s">
        <v>550</v>
      </c>
      <c r="B24" s="82" t="s">
        <v>267</v>
      </c>
      <c r="C24" s="458" t="s">
        <v>1128</v>
      </c>
      <c r="D24" s="70"/>
      <c r="E24" s="70"/>
      <c r="F24" s="70">
        <f t="shared" si="1"/>
        <v>0</v>
      </c>
    </row>
    <row r="25" spans="1:6" s="1" customFormat="1" ht="37.5" customHeight="1" thickBot="1">
      <c r="A25" s="953"/>
      <c r="B25" s="103" t="s">
        <v>268</v>
      </c>
      <c r="C25" s="459" t="s">
        <v>1128</v>
      </c>
      <c r="D25" s="90">
        <f>+SUM(ECONOMICO!R18:R19)</f>
        <v>31500</v>
      </c>
      <c r="E25" s="90">
        <f>+SUM(ECONOMICO!S18:S19)</f>
        <v>4145.07</v>
      </c>
      <c r="F25" s="90">
        <f t="shared" si="1"/>
        <v>27354.93</v>
      </c>
    </row>
    <row r="26" spans="1:6" s="1" customFormat="1" ht="19.5" thickBot="1">
      <c r="A26" s="945" t="s">
        <v>674</v>
      </c>
      <c r="B26" s="946"/>
      <c r="C26" s="947"/>
      <c r="D26" s="109">
        <f>+SUM(D16:D25)</f>
        <v>70416</v>
      </c>
      <c r="E26" s="109">
        <f>+SUM(E16:E25)</f>
        <v>28649.559999999998</v>
      </c>
      <c r="F26" s="109">
        <f>+SUM(F16:F25)</f>
        <v>41766.44</v>
      </c>
    </row>
    <row r="27" spans="1:6" s="1" customFormat="1" ht="19.5" thickBot="1">
      <c r="A27" s="110" t="s">
        <v>665</v>
      </c>
      <c r="B27" s="111"/>
      <c r="C27" s="111"/>
      <c r="D27" s="112"/>
      <c r="E27" s="113"/>
      <c r="F27" s="114"/>
    </row>
    <row r="28" spans="1:6" s="3" customFormat="1">
      <c r="A28" s="939" t="s">
        <v>277</v>
      </c>
      <c r="B28" s="652" t="s">
        <v>1140</v>
      </c>
      <c r="C28" s="460" t="s">
        <v>1129</v>
      </c>
      <c r="D28" s="122">
        <f>+SUM('ASENTAMIENTOS HUMANOS'!R9:R11)</f>
        <v>229807.66</v>
      </c>
      <c r="E28" s="122">
        <f>+SUM('ASENTAMIENTOS HUMANOS'!S9:S11)</f>
        <v>208435.94999999998</v>
      </c>
      <c r="F28" s="654">
        <f>+D28-E28</f>
        <v>21371.710000000021</v>
      </c>
    </row>
    <row r="29" spans="1:6" s="4" customFormat="1">
      <c r="A29" s="940"/>
      <c r="B29" s="96" t="s">
        <v>1141</v>
      </c>
      <c r="C29" s="407" t="s">
        <v>1129</v>
      </c>
      <c r="D29" s="104">
        <f>+SUM('ASENTAMIENTOS HUMANOS'!R12:R13)</f>
        <v>3429.57</v>
      </c>
      <c r="E29" s="104">
        <f>+SUM('ASENTAMIENTOS HUMANOS'!S12:S13)</f>
        <v>3429.57</v>
      </c>
      <c r="F29" s="655">
        <f t="shared" ref="F29:F30" si="2">+D29-E29</f>
        <v>0</v>
      </c>
    </row>
    <row r="30" spans="1:6" s="4" customFormat="1" ht="19.5" thickBot="1">
      <c r="A30" s="941"/>
      <c r="B30" s="656" t="s">
        <v>675</v>
      </c>
      <c r="C30" s="461" t="s">
        <v>1148</v>
      </c>
      <c r="D30" s="123">
        <f>+SUM('ASENTAMIENTOS HUMANOS'!R14:R49)</f>
        <v>356613.56999999995</v>
      </c>
      <c r="E30" s="123">
        <f>+SUM('ASENTAMIENTOS HUMANOS'!S14:S49)</f>
        <v>189547.05</v>
      </c>
      <c r="F30" s="657">
        <f t="shared" si="2"/>
        <v>167066.51999999996</v>
      </c>
    </row>
    <row r="31" spans="1:6" s="4" customFormat="1" ht="35.25" customHeight="1">
      <c r="A31" s="928" t="s">
        <v>283</v>
      </c>
      <c r="B31" s="102" t="s">
        <v>1149</v>
      </c>
      <c r="C31" s="460" t="s">
        <v>1129</v>
      </c>
      <c r="D31" s="648">
        <f>+SUM('ASENTAMIENTOS HUMANOS'!R51:R68)</f>
        <v>352159.6</v>
      </c>
      <c r="E31" s="648">
        <f>+SUM('ASENTAMIENTOS HUMANOS'!S51:S68)</f>
        <v>101631.8</v>
      </c>
      <c r="F31" s="649">
        <f>+D31-E31</f>
        <v>250527.8</v>
      </c>
    </row>
    <row r="32" spans="1:6" s="4" customFormat="1" ht="19.5" thickBot="1">
      <c r="A32" s="929"/>
      <c r="B32" s="103" t="s">
        <v>1150</v>
      </c>
      <c r="C32" s="461" t="s">
        <v>1129</v>
      </c>
      <c r="D32" s="650">
        <f>+SUM('ASENTAMIENTOS HUMANOS'!R69:R74)</f>
        <v>43000</v>
      </c>
      <c r="E32" s="650">
        <f>+SUM('ASENTAMIENTOS HUMANOS'!S69:S74)</f>
        <v>23203.96</v>
      </c>
      <c r="F32" s="651">
        <f>+D32-E32</f>
        <v>19796.04</v>
      </c>
    </row>
    <row r="33" spans="1:6" s="4" customFormat="1" ht="15" customHeight="1">
      <c r="A33" s="930" t="s">
        <v>285</v>
      </c>
      <c r="B33" s="96" t="s">
        <v>287</v>
      </c>
      <c r="C33" s="406" t="s">
        <v>1130</v>
      </c>
      <c r="D33" s="115">
        <f>+SUM('ASENTAMIENTOS HUMANOS'!R77:R84)</f>
        <v>109921.44</v>
      </c>
      <c r="E33" s="115">
        <f>+SUM('ASENTAMIENTOS HUMANOS'!S77:S84)</f>
        <v>0</v>
      </c>
      <c r="F33" s="658">
        <f t="shared" ref="F33:F51" si="3">+D33-E33</f>
        <v>109921.44</v>
      </c>
    </row>
    <row r="34" spans="1:6" s="4" customFormat="1" ht="15" customHeight="1">
      <c r="A34" s="930"/>
      <c r="B34" s="96" t="s">
        <v>288</v>
      </c>
      <c r="C34" s="462" t="s">
        <v>1130</v>
      </c>
      <c r="D34" s="115">
        <f>+SUM('ASENTAMIENTOS HUMANOS'!R85:R86)</f>
        <v>310000</v>
      </c>
      <c r="E34" s="115">
        <f>+SUM('ASENTAMIENTOS HUMANOS'!S85:S86)</f>
        <v>182937.38</v>
      </c>
      <c r="F34" s="658">
        <f t="shared" si="3"/>
        <v>127062.62</v>
      </c>
    </row>
    <row r="35" spans="1:6" s="4" customFormat="1" hidden="1">
      <c r="A35" s="930"/>
      <c r="B35" s="118" t="s">
        <v>289</v>
      </c>
      <c r="C35" s="462" t="s">
        <v>1130</v>
      </c>
      <c r="D35" s="115">
        <f>+'ASENTAMIENTOS HUMANOS'!R87</f>
        <v>0</v>
      </c>
      <c r="E35" s="115">
        <f>+'ASENTAMIENTOS HUMANOS'!S87</f>
        <v>0</v>
      </c>
      <c r="F35" s="658">
        <f t="shared" si="3"/>
        <v>0</v>
      </c>
    </row>
    <row r="36" spans="1:6" s="4" customFormat="1" ht="15" customHeight="1" thickBot="1">
      <c r="A36" s="931"/>
      <c r="B36" s="119" t="s">
        <v>667</v>
      </c>
      <c r="C36" s="459" t="s">
        <v>1130</v>
      </c>
      <c r="D36" s="120">
        <f>+SUM('ASENTAMIENTOS HUMANOS'!R88:R120)</f>
        <v>722744.39</v>
      </c>
      <c r="E36" s="120">
        <f>+SUM('ASENTAMIENTOS HUMANOS'!S88:S120)</f>
        <v>399852.08</v>
      </c>
      <c r="F36" s="659">
        <f t="shared" si="3"/>
        <v>322892.31</v>
      </c>
    </row>
    <row r="37" spans="1:6" s="4" customFormat="1" ht="24" hidden="1" customHeight="1">
      <c r="A37" s="961" t="s">
        <v>291</v>
      </c>
      <c r="B37" s="124" t="s">
        <v>296</v>
      </c>
      <c r="C37" s="458" t="s">
        <v>1130</v>
      </c>
      <c r="D37" s="117">
        <f>+'ASENTAMIENTOS HUMANOS'!R126</f>
        <v>0</v>
      </c>
      <c r="E37" s="117">
        <f>+'ASENTAMIENTOS HUMANOS'!S126</f>
        <v>0</v>
      </c>
      <c r="F37" s="660">
        <f t="shared" si="3"/>
        <v>0</v>
      </c>
    </row>
    <row r="38" spans="1:6" s="4" customFormat="1" ht="31.5" customHeight="1" thickBot="1">
      <c r="A38" s="962"/>
      <c r="B38" s="650" t="s">
        <v>347</v>
      </c>
      <c r="C38" s="459" t="s">
        <v>1130</v>
      </c>
      <c r="D38" s="120">
        <f>+SUM('ASENTAMIENTOS HUMANOS'!R127:R130)</f>
        <v>40090.01</v>
      </c>
      <c r="E38" s="120">
        <f>+SUM('ASENTAMIENTOS HUMANOS'!S127:S130)</f>
        <v>19493.27</v>
      </c>
      <c r="F38" s="659">
        <f t="shared" si="3"/>
        <v>20596.740000000002</v>
      </c>
    </row>
    <row r="39" spans="1:6" s="4" customFormat="1" ht="30.75" thickBot="1">
      <c r="A39" s="127" t="s">
        <v>299</v>
      </c>
      <c r="B39" s="145" t="s">
        <v>301</v>
      </c>
      <c r="C39" s="463" t="s">
        <v>1130</v>
      </c>
      <c r="D39" s="125">
        <f>+SUM('ASENTAMIENTOS HUMANOS'!R133:R175)</f>
        <v>490443.75999999995</v>
      </c>
      <c r="E39" s="125">
        <f>+SUM('ASENTAMIENTOS HUMANOS'!S133:S175)</f>
        <v>296777.83000000007</v>
      </c>
      <c r="F39" s="659">
        <f t="shared" si="3"/>
        <v>193665.92999999988</v>
      </c>
    </row>
    <row r="40" spans="1:6" s="4" customFormat="1" ht="19.5" hidden="1" thickBot="1">
      <c r="A40" s="182" t="s">
        <v>303</v>
      </c>
      <c r="B40" s="145"/>
      <c r="C40" s="463" t="s">
        <v>1130</v>
      </c>
      <c r="D40" s="125"/>
      <c r="E40" s="126"/>
      <c r="F40" s="661">
        <f t="shared" si="3"/>
        <v>0</v>
      </c>
    </row>
    <row r="41" spans="1:6" s="4" customFormat="1">
      <c r="A41" s="966" t="s">
        <v>307</v>
      </c>
      <c r="B41" s="128" t="s">
        <v>1136</v>
      </c>
      <c r="C41" s="458" t="s">
        <v>1130</v>
      </c>
      <c r="D41" s="117">
        <f>+SUM('ASENTAMIENTOS HUMANOS'!R180:R182)</f>
        <v>7294.7</v>
      </c>
      <c r="E41" s="117">
        <f>+SUM('ASENTAMIENTOS HUMANOS'!S180:S182)</f>
        <v>6470.89</v>
      </c>
      <c r="F41" s="660">
        <f t="shared" si="3"/>
        <v>823.80999999999949</v>
      </c>
    </row>
    <row r="42" spans="1:6" s="4" customFormat="1" ht="30">
      <c r="A42" s="930"/>
      <c r="B42" s="62" t="s">
        <v>671</v>
      </c>
      <c r="C42" s="406" t="s">
        <v>1129</v>
      </c>
      <c r="D42" s="115">
        <f>+SUM('ASENTAMIENTOS HUMANOS'!R183:R186)</f>
        <v>728933.33000000007</v>
      </c>
      <c r="E42" s="115">
        <f>+SUM('ASENTAMIENTOS HUMANOS'!S183:S186)</f>
        <v>207741.31</v>
      </c>
      <c r="F42" s="658">
        <f t="shared" si="3"/>
        <v>521192.02000000008</v>
      </c>
    </row>
    <row r="43" spans="1:6" s="4" customFormat="1">
      <c r="A43" s="930"/>
      <c r="B43" s="653" t="s">
        <v>753</v>
      </c>
      <c r="C43" s="406" t="s">
        <v>1129</v>
      </c>
      <c r="D43" s="115">
        <f>+SUM('ASENTAMIENTOS HUMANOS'!R187:R190)</f>
        <v>111559.44</v>
      </c>
      <c r="E43" s="115">
        <f>+SUM('ASENTAMIENTOS HUMANOS'!S187:S190)</f>
        <v>59763.999999999993</v>
      </c>
      <c r="F43" s="658">
        <f t="shared" si="3"/>
        <v>51795.44000000001</v>
      </c>
    </row>
    <row r="44" spans="1:6" s="4" customFormat="1">
      <c r="A44" s="930"/>
      <c r="B44" s="183" t="s">
        <v>308</v>
      </c>
      <c r="C44" s="406" t="s">
        <v>1129</v>
      </c>
      <c r="D44" s="115">
        <f>+SUM('ASENTAMIENTOS HUMANOS'!R191:R197)</f>
        <v>81042.22</v>
      </c>
      <c r="E44" s="115">
        <f>+SUM('ASENTAMIENTOS HUMANOS'!S191:S197)</f>
        <v>14213.92</v>
      </c>
      <c r="F44" s="658">
        <f t="shared" si="3"/>
        <v>66828.3</v>
      </c>
    </row>
    <row r="45" spans="1:6" s="4" customFormat="1" hidden="1">
      <c r="A45" s="930"/>
      <c r="B45" s="116" t="s">
        <v>309</v>
      </c>
      <c r="C45" s="462" t="s">
        <v>1129</v>
      </c>
      <c r="D45" s="115"/>
      <c r="E45" s="115"/>
      <c r="F45" s="658">
        <f t="shared" si="3"/>
        <v>0</v>
      </c>
    </row>
    <row r="46" spans="1:6" s="4" customFormat="1" ht="30">
      <c r="A46" s="930"/>
      <c r="B46" s="105" t="s">
        <v>1151</v>
      </c>
      <c r="C46" s="462" t="s">
        <v>1129</v>
      </c>
      <c r="D46" s="104">
        <f>+SUM('ASENTAMIENTOS HUMANOS'!R202:R206)</f>
        <v>64000</v>
      </c>
      <c r="E46" s="104">
        <f>+SUM('ASENTAMIENTOS HUMANOS'!S202:S206)</f>
        <v>6405.6</v>
      </c>
      <c r="F46" s="655">
        <f t="shared" si="3"/>
        <v>57594.400000000001</v>
      </c>
    </row>
    <row r="47" spans="1:6" s="4" customFormat="1">
      <c r="A47" s="930"/>
      <c r="B47" s="105" t="s">
        <v>1139</v>
      </c>
      <c r="C47" s="462" t="s">
        <v>1129</v>
      </c>
      <c r="D47" s="104">
        <f>+SUM('ASENTAMIENTOS HUMANOS'!R207:R211)</f>
        <v>177758.37000000002</v>
      </c>
      <c r="E47" s="104">
        <f>+SUM('ASENTAMIENTOS HUMANOS'!S207:S211)</f>
        <v>116458.68</v>
      </c>
      <c r="F47" s="655">
        <f t="shared" si="3"/>
        <v>61299.690000000031</v>
      </c>
    </row>
    <row r="48" spans="1:6" s="4" customFormat="1">
      <c r="A48" s="930"/>
      <c r="B48" s="105" t="s">
        <v>310</v>
      </c>
      <c r="C48" s="462" t="s">
        <v>1129</v>
      </c>
      <c r="D48" s="104">
        <f>+SUM('ASENTAMIENTOS HUMANOS'!R212:R215)</f>
        <v>63358.69</v>
      </c>
      <c r="E48" s="104">
        <f>+SUM('ASENTAMIENTOS HUMANOS'!S212:S215)</f>
        <v>38449.42</v>
      </c>
      <c r="F48" s="655">
        <f t="shared" si="3"/>
        <v>24909.270000000004</v>
      </c>
    </row>
    <row r="49" spans="1:6" s="4" customFormat="1" ht="19.5" thickBot="1">
      <c r="A49" s="931"/>
      <c r="B49" s="675" t="s">
        <v>718</v>
      </c>
      <c r="C49" s="464" t="s">
        <v>1129</v>
      </c>
      <c r="D49" s="120">
        <f>+SUM('ASENTAMIENTOS HUMANOS'!R217:R278)</f>
        <v>1043903.37</v>
      </c>
      <c r="E49" s="120">
        <f>+SUM('ASENTAMIENTOS HUMANOS'!S217:S278)</f>
        <v>929386.09999999986</v>
      </c>
      <c r="F49" s="659">
        <f t="shared" si="3"/>
        <v>114517.27000000014</v>
      </c>
    </row>
    <row r="50" spans="1:6" s="4" customFormat="1">
      <c r="A50" s="961" t="s">
        <v>313</v>
      </c>
      <c r="B50" s="129" t="s">
        <v>315</v>
      </c>
      <c r="C50" s="458" t="s">
        <v>1129</v>
      </c>
      <c r="D50" s="117">
        <f>+SUM('ASENTAMIENTOS HUMANOS'!R281:R284)</f>
        <v>60552</v>
      </c>
      <c r="E50" s="117">
        <f>+SUM('ASENTAMIENTOS HUMANOS'!S281:S284)</f>
        <v>0</v>
      </c>
      <c r="F50" s="660">
        <f t="shared" si="3"/>
        <v>60552</v>
      </c>
    </row>
    <row r="51" spans="1:6" s="4" customFormat="1" ht="19.5" thickBot="1">
      <c r="A51" s="962"/>
      <c r="B51" s="121" t="s">
        <v>316</v>
      </c>
      <c r="C51" s="459" t="s">
        <v>1129</v>
      </c>
      <c r="D51" s="120">
        <f>+'ASENTAMIENTOS HUMANOS'!R285</f>
        <v>20000</v>
      </c>
      <c r="E51" s="120">
        <f>+'ASENTAMIENTOS HUMANOS'!S285</f>
        <v>8652.82</v>
      </c>
      <c r="F51" s="659">
        <f t="shared" si="3"/>
        <v>11347.18</v>
      </c>
    </row>
    <row r="52" spans="1:6">
      <c r="A52" s="963" t="s">
        <v>879</v>
      </c>
      <c r="B52" s="964"/>
      <c r="C52" s="965"/>
      <c r="D52" s="8">
        <f>SUM(D28:D51)</f>
        <v>5016612.12</v>
      </c>
      <c r="E52" s="9">
        <f>+SUM(E28:E51)</f>
        <v>2812851.6299999994</v>
      </c>
      <c r="F52" s="9">
        <f>+SUM(F28:F51)</f>
        <v>2203760.4900000002</v>
      </c>
    </row>
    <row r="53" spans="1:6" ht="19.5" thickBot="1">
      <c r="A53" s="106" t="s">
        <v>876</v>
      </c>
      <c r="B53" s="106"/>
      <c r="C53" s="106"/>
      <c r="D53" s="107"/>
      <c r="E53" s="107"/>
      <c r="F53" s="107"/>
    </row>
    <row r="54" spans="1:6" ht="19.5" hidden="1" thickBot="1">
      <c r="A54" s="135" t="s">
        <v>563</v>
      </c>
      <c r="B54" s="142" t="s">
        <v>567</v>
      </c>
      <c r="C54" s="465" t="s">
        <v>1131</v>
      </c>
      <c r="D54" s="136">
        <f>+'SOCIO CULTURAL'!R6</f>
        <v>0</v>
      </c>
      <c r="E54" s="136">
        <f>+'SOCIO CULTURAL'!S6</f>
        <v>0</v>
      </c>
      <c r="F54" s="136">
        <f>+D54-E54</f>
        <v>0</v>
      </c>
    </row>
    <row r="55" spans="1:6" ht="30.75" hidden="1" thickBot="1">
      <c r="A55" s="135" t="s">
        <v>564</v>
      </c>
      <c r="B55" s="143" t="s">
        <v>568</v>
      </c>
      <c r="C55" s="465" t="s">
        <v>1131</v>
      </c>
      <c r="D55" s="137">
        <f>+'SOCIO CULTURAL'!R8</f>
        <v>0</v>
      </c>
      <c r="E55" s="137">
        <f>+'SOCIO CULTURAL'!S8</f>
        <v>0</v>
      </c>
      <c r="F55" s="137">
        <f t="shared" ref="F55:F75" si="4">+D55-E55</f>
        <v>0</v>
      </c>
    </row>
    <row r="56" spans="1:6" ht="30.75" customHeight="1" thickBot="1">
      <c r="A56" s="935" t="s">
        <v>565</v>
      </c>
      <c r="B56" s="69" t="s">
        <v>569</v>
      </c>
      <c r="C56" s="466" t="s">
        <v>1131</v>
      </c>
      <c r="D56" s="138">
        <f>+'SOCIO CULTURAL'!R10</f>
        <v>3000</v>
      </c>
      <c r="E56" s="138">
        <f>+'SOCIO CULTURAL'!S10</f>
        <v>961.6</v>
      </c>
      <c r="F56" s="138">
        <f t="shared" si="4"/>
        <v>2038.4</v>
      </c>
    </row>
    <row r="57" spans="1:6" s="4" customFormat="1" ht="15" hidden="1" customHeight="1">
      <c r="A57" s="936"/>
      <c r="B57" s="88" t="s">
        <v>570</v>
      </c>
      <c r="C57" s="467" t="s">
        <v>1131</v>
      </c>
      <c r="D57" s="132"/>
      <c r="E57" s="132"/>
      <c r="F57" s="132">
        <f t="shared" si="4"/>
        <v>0</v>
      </c>
    </row>
    <row r="58" spans="1:6" s="4" customFormat="1" ht="19.5" hidden="1" thickBot="1">
      <c r="A58" s="937"/>
      <c r="B58" s="144" t="s">
        <v>571</v>
      </c>
      <c r="C58" s="468" t="s">
        <v>1131</v>
      </c>
      <c r="D58" s="139">
        <f>+'SOCIO CULTURAL'!R12</f>
        <v>0</v>
      </c>
      <c r="E58" s="139">
        <f>+'SOCIO CULTURAL'!S12</f>
        <v>0</v>
      </c>
      <c r="F58" s="139">
        <f t="shared" si="4"/>
        <v>0</v>
      </c>
    </row>
    <row r="59" spans="1:6" s="4" customFormat="1" ht="15" customHeight="1">
      <c r="A59" s="935" t="s">
        <v>566</v>
      </c>
      <c r="B59" s="450" t="s">
        <v>868</v>
      </c>
      <c r="C59" s="466" t="s">
        <v>1131</v>
      </c>
      <c r="D59" s="140">
        <f>+SUM('SOCIO CULTURAL'!R14:R35)</f>
        <v>85826.739999999991</v>
      </c>
      <c r="E59" s="140">
        <f>+SUM('SOCIO CULTURAL'!S14:S35)</f>
        <v>41946.719999999994</v>
      </c>
      <c r="F59" s="140">
        <f t="shared" si="4"/>
        <v>43880.02</v>
      </c>
    </row>
    <row r="60" spans="1:6" s="4" customFormat="1" ht="15" customHeight="1">
      <c r="A60" s="938"/>
      <c r="B60" s="108" t="s">
        <v>877</v>
      </c>
      <c r="C60" s="469" t="s">
        <v>1131</v>
      </c>
      <c r="D60" s="134">
        <f>+SUM('SOCIO CULTURAL'!R36:R51)</f>
        <v>33940.29</v>
      </c>
      <c r="E60" s="134">
        <f>+SUM('SOCIO CULTURAL'!S36:S51)</f>
        <v>26445.94</v>
      </c>
      <c r="F60" s="134">
        <f t="shared" si="4"/>
        <v>7494.3500000000022</v>
      </c>
    </row>
    <row r="61" spans="1:6" s="4" customFormat="1" ht="15" customHeight="1">
      <c r="A61" s="936"/>
      <c r="B61" s="108" t="s">
        <v>572</v>
      </c>
      <c r="C61" s="467" t="s">
        <v>1131</v>
      </c>
      <c r="D61" s="131">
        <f>+SUM('SOCIO CULTURAL'!R52:R55)</f>
        <v>7055.6</v>
      </c>
      <c r="E61" s="131">
        <f>+SUM('SOCIO CULTURAL'!S52:S55)</f>
        <v>5399.25</v>
      </c>
      <c r="F61" s="131">
        <f t="shared" si="4"/>
        <v>1656.3500000000004</v>
      </c>
    </row>
    <row r="62" spans="1:6" s="4" customFormat="1" ht="15" customHeight="1">
      <c r="A62" s="936"/>
      <c r="B62" s="130" t="s">
        <v>573</v>
      </c>
      <c r="C62" s="467" t="s">
        <v>1131</v>
      </c>
      <c r="D62" s="131">
        <f>+SUM('SOCIO CULTURAL'!R56:R75)</f>
        <v>245844.02</v>
      </c>
      <c r="E62" s="131">
        <f>+SUM('SOCIO CULTURAL'!S56:S75)</f>
        <v>111022.94</v>
      </c>
      <c r="F62" s="131">
        <f t="shared" si="4"/>
        <v>134821.07999999999</v>
      </c>
    </row>
    <row r="63" spans="1:6" s="4" customFormat="1" ht="15" customHeight="1">
      <c r="A63" s="936"/>
      <c r="B63" s="130" t="s">
        <v>574</v>
      </c>
      <c r="C63" s="467" t="s">
        <v>1131</v>
      </c>
      <c r="D63" s="131">
        <f>+SUM('SOCIO CULTURAL'!R76:R77)</f>
        <v>13300.01</v>
      </c>
      <c r="E63" s="131">
        <f>+SUM('SOCIO CULTURAL'!S76:S77)</f>
        <v>3256.8</v>
      </c>
      <c r="F63" s="131">
        <f t="shared" si="4"/>
        <v>10043.209999999999</v>
      </c>
    </row>
    <row r="64" spans="1:6" s="4" customFormat="1" ht="15" customHeight="1" thickBot="1">
      <c r="A64" s="937"/>
      <c r="B64" s="650" t="s">
        <v>1152</v>
      </c>
      <c r="C64" s="468" t="s">
        <v>1131</v>
      </c>
      <c r="D64" s="141">
        <f>+SUM('SOCIO CULTURAL'!R78:R80)</f>
        <v>146633.33000000002</v>
      </c>
      <c r="E64" s="141">
        <f>+SUM('SOCIO CULTURAL'!S78:S80)</f>
        <v>129200.01000000001</v>
      </c>
      <c r="F64" s="141">
        <f t="shared" si="4"/>
        <v>17433.320000000007</v>
      </c>
    </row>
    <row r="65" spans="1:6" s="4" customFormat="1" ht="24.75" customHeight="1">
      <c r="A65" s="935" t="s">
        <v>575</v>
      </c>
      <c r="B65" s="69" t="s">
        <v>577</v>
      </c>
      <c r="C65" s="466" t="s">
        <v>1131</v>
      </c>
      <c r="D65" s="140">
        <f>+'SOCIO CULTURAL'!R82</f>
        <v>13244</v>
      </c>
      <c r="E65" s="140">
        <f>+'SOCIO CULTURAL'!S82</f>
        <v>13144</v>
      </c>
      <c r="F65" s="671">
        <f t="shared" si="4"/>
        <v>100</v>
      </c>
    </row>
    <row r="66" spans="1:6" s="4" customFormat="1" ht="9.75" hidden="1" customHeight="1">
      <c r="A66" s="936"/>
      <c r="B66" s="80" t="s">
        <v>578</v>
      </c>
      <c r="C66" s="467" t="s">
        <v>1131</v>
      </c>
      <c r="D66" s="131">
        <f>+'SOCIO CULTURAL'!R83</f>
        <v>0</v>
      </c>
      <c r="E66" s="131">
        <f>+'SOCIO CULTURAL'!S83</f>
        <v>0</v>
      </c>
      <c r="F66" s="672">
        <f t="shared" si="4"/>
        <v>0</v>
      </c>
    </row>
    <row r="67" spans="1:6" s="4" customFormat="1">
      <c r="A67" s="936"/>
      <c r="B67" s="674" t="s">
        <v>579</v>
      </c>
      <c r="C67" s="467" t="s">
        <v>1131</v>
      </c>
      <c r="D67" s="131">
        <f>+'SOCIO CULTURAL'!R84</f>
        <v>9400</v>
      </c>
      <c r="E67" s="131">
        <f>+'SOCIO CULTURAL'!S84</f>
        <v>0</v>
      </c>
      <c r="F67" s="672">
        <f t="shared" si="4"/>
        <v>9400</v>
      </c>
    </row>
    <row r="68" spans="1:6" s="4" customFormat="1" ht="15" hidden="1" customHeight="1">
      <c r="A68" s="936"/>
      <c r="B68" s="63" t="s">
        <v>580</v>
      </c>
      <c r="C68" s="467" t="s">
        <v>1131</v>
      </c>
      <c r="D68" s="131">
        <f>+'SOCIO CULTURAL'!R85</f>
        <v>0</v>
      </c>
      <c r="E68" s="131">
        <f>+'SOCIO CULTURAL'!S85</f>
        <v>0</v>
      </c>
      <c r="F68" s="672">
        <f t="shared" si="4"/>
        <v>0</v>
      </c>
    </row>
    <row r="69" spans="1:6" s="4" customFormat="1" hidden="1">
      <c r="A69" s="936"/>
      <c r="B69" s="80" t="s">
        <v>581</v>
      </c>
      <c r="C69" s="467" t="s">
        <v>1131</v>
      </c>
      <c r="D69" s="131">
        <f>+'SOCIO CULTURAL'!R86</f>
        <v>0</v>
      </c>
      <c r="E69" s="131">
        <f>+'SOCIO CULTURAL'!S86</f>
        <v>0</v>
      </c>
      <c r="F69" s="672">
        <f t="shared" si="4"/>
        <v>0</v>
      </c>
    </row>
    <row r="70" spans="1:6" s="4" customFormat="1" ht="21" hidden="1" customHeight="1" thickBot="1">
      <c r="A70" s="937"/>
      <c r="B70" s="81" t="s">
        <v>192</v>
      </c>
      <c r="C70" s="468" t="s">
        <v>1131</v>
      </c>
      <c r="D70" s="141">
        <f>+'SOCIO CULTURAL'!R87</f>
        <v>0</v>
      </c>
      <c r="E70" s="141">
        <f>+'SOCIO CULTURAL'!S87</f>
        <v>0</v>
      </c>
      <c r="F70" s="673">
        <f t="shared" si="4"/>
        <v>0</v>
      </c>
    </row>
    <row r="71" spans="1:6" s="4" customFormat="1" ht="15" customHeight="1">
      <c r="A71" s="959" t="s">
        <v>576</v>
      </c>
      <c r="B71" s="133" t="s">
        <v>582</v>
      </c>
      <c r="C71" s="469" t="s">
        <v>1131</v>
      </c>
      <c r="D71" s="134">
        <f>+SUM('SOCIO CULTURAL'!R89:R126)</f>
        <v>268601.47000000003</v>
      </c>
      <c r="E71" s="134">
        <f>+SUM('SOCIO CULTURAL'!S89:S126)</f>
        <v>180248.28000000006</v>
      </c>
      <c r="F71" s="134">
        <f>+D71-E71</f>
        <v>88353.189999999973</v>
      </c>
    </row>
    <row r="72" spans="1:6" s="4" customFormat="1" ht="15" customHeight="1">
      <c r="A72" s="960"/>
      <c r="B72" s="63" t="s">
        <v>196</v>
      </c>
      <c r="C72" s="467" t="s">
        <v>1131</v>
      </c>
      <c r="D72" s="131">
        <f>+'SOCIO CULTURAL'!R127</f>
        <v>3500</v>
      </c>
      <c r="E72" s="131">
        <f>+'SOCIO CULTURAL'!S127</f>
        <v>2277.52</v>
      </c>
      <c r="F72" s="131">
        <f t="shared" si="4"/>
        <v>1222.48</v>
      </c>
    </row>
    <row r="73" spans="1:6" s="4" customFormat="1" ht="15" customHeight="1">
      <c r="A73" s="960"/>
      <c r="B73" s="108" t="s">
        <v>198</v>
      </c>
      <c r="C73" s="467" t="s">
        <v>1131</v>
      </c>
      <c r="D73" s="131">
        <f>+SUM('SOCIO CULTURAL'!R128:R130)</f>
        <v>19990</v>
      </c>
      <c r="E73" s="131">
        <f>+SUM('SOCIO CULTURAL'!S128:S130)</f>
        <v>8736.51</v>
      </c>
      <c r="F73" s="131">
        <f t="shared" si="4"/>
        <v>11253.49</v>
      </c>
    </row>
    <row r="74" spans="1:6" s="4" customFormat="1" ht="15" customHeight="1">
      <c r="A74" s="960"/>
      <c r="B74" s="108" t="s">
        <v>583</v>
      </c>
      <c r="C74" s="467" t="s">
        <v>1131</v>
      </c>
      <c r="D74" s="131">
        <f>+'SOCIO CULTURAL'!R131</f>
        <v>14600</v>
      </c>
      <c r="E74" s="131">
        <f>+'SOCIO CULTURAL'!S131</f>
        <v>13650</v>
      </c>
      <c r="F74" s="131">
        <f t="shared" si="4"/>
        <v>950</v>
      </c>
    </row>
    <row r="75" spans="1:6" s="4" customFormat="1" ht="15" customHeight="1">
      <c r="A75" s="960"/>
      <c r="B75" s="63" t="s">
        <v>200</v>
      </c>
      <c r="C75" s="467" t="s">
        <v>1131</v>
      </c>
      <c r="D75" s="131">
        <f>+SUM('SOCIO CULTURAL'!R132:R133)</f>
        <v>0</v>
      </c>
      <c r="E75" s="131">
        <f>+SUM('SOCIO CULTURAL'!S132:S133)</f>
        <v>0</v>
      </c>
      <c r="F75" s="131">
        <f t="shared" si="4"/>
        <v>0</v>
      </c>
    </row>
    <row r="76" spans="1:6" ht="15.75" customHeight="1">
      <c r="A76" s="925" t="s">
        <v>878</v>
      </c>
      <c r="B76" s="926"/>
      <c r="C76" s="927"/>
      <c r="D76" s="7">
        <f>+SUM(D54:D75)</f>
        <v>864935.46</v>
      </c>
      <c r="E76" s="7">
        <f>+SUM(E54:E75)</f>
        <v>536289.57000000007</v>
      </c>
      <c r="F76" s="7">
        <f>+SUM(F54:F75)</f>
        <v>328645.8899999999</v>
      </c>
    </row>
    <row r="77" spans="1:6" ht="9.75" customHeight="1" thickBot="1">
      <c r="D77" s="10"/>
    </row>
    <row r="78" spans="1:6" s="5" customFormat="1" ht="30" customHeight="1" thickBot="1">
      <c r="A78" s="923" t="s">
        <v>1147</v>
      </c>
      <c r="B78" s="924"/>
      <c r="C78" s="924"/>
      <c r="D78" s="187">
        <f>+D14+D26+D52+D76</f>
        <v>6180273.29</v>
      </c>
      <c r="E78" s="11">
        <f>+E14+E26+E52+E76</f>
        <v>3561362.4699999997</v>
      </c>
      <c r="F78" s="11">
        <f>+F14+F26+F52+F76</f>
        <v>2618910.8200000003</v>
      </c>
    </row>
    <row r="81" spans="1:6">
      <c r="A81" s="106" t="s">
        <v>876</v>
      </c>
      <c r="B81" s="106"/>
      <c r="C81" s="106"/>
      <c r="D81" s="107"/>
      <c r="E81" s="107"/>
      <c r="F81" s="107"/>
    </row>
    <row r="82" spans="1:6">
      <c r="A82" s="130"/>
      <c r="B82" s="108" t="s">
        <v>1142</v>
      </c>
      <c r="C82" s="631" t="s">
        <v>1145</v>
      </c>
      <c r="D82" s="641">
        <f>+Hoja1!E8</f>
        <v>353083.56</v>
      </c>
      <c r="E82" s="641">
        <f>+Hoja1!J8</f>
        <v>334712.31</v>
      </c>
      <c r="F82" s="131">
        <f>+D82-E82</f>
        <v>18371.25</v>
      </c>
    </row>
    <row r="83" spans="1:6">
      <c r="A83" s="130"/>
      <c r="B83" s="676" t="s">
        <v>1143</v>
      </c>
      <c r="C83" s="631" t="s">
        <v>1146</v>
      </c>
      <c r="D83" s="131">
        <f>+Hoja1!E67</f>
        <v>476978.86</v>
      </c>
      <c r="E83" s="131">
        <f>+Hoja1!J67</f>
        <v>438913.16</v>
      </c>
      <c r="F83" s="131">
        <f t="shared" ref="F83:F84" si="5">+D83-E83</f>
        <v>38065.700000000012</v>
      </c>
    </row>
    <row r="84" spans="1:6">
      <c r="A84" s="642"/>
      <c r="B84" s="642" t="s">
        <v>1144</v>
      </c>
      <c r="C84" s="643" t="s">
        <v>1146</v>
      </c>
      <c r="D84" s="131">
        <f>+Hoja1!E128</f>
        <v>91194.13</v>
      </c>
      <c r="E84" s="131">
        <f>+Hoja1!J128</f>
        <v>69212.81</v>
      </c>
      <c r="F84" s="131">
        <f t="shared" si="5"/>
        <v>21981.320000000007</v>
      </c>
    </row>
    <row r="85" spans="1:6">
      <c r="A85" s="925" t="s">
        <v>878</v>
      </c>
      <c r="B85" s="926"/>
      <c r="C85" s="927"/>
      <c r="D85" s="7">
        <f>+SUM(D82:D84)</f>
        <v>921256.54999999993</v>
      </c>
      <c r="E85" s="7">
        <f t="shared" ref="E85:F85" si="6">+SUM(E82:E84)</f>
        <v>842838.28</v>
      </c>
      <c r="F85" s="7">
        <f t="shared" si="6"/>
        <v>78418.270000000019</v>
      </c>
    </row>
    <row r="88" spans="1:6" ht="19.5" thickBot="1"/>
    <row r="89" spans="1:6" ht="21.75" thickBot="1">
      <c r="A89" s="923" t="s">
        <v>1147</v>
      </c>
      <c r="B89" s="924"/>
      <c r="C89" s="924"/>
      <c r="D89" s="187">
        <f>+D78+D85</f>
        <v>7101529.8399999999</v>
      </c>
      <c r="E89" s="187">
        <f t="shared" ref="E89:F89" si="7">+E78+E85</f>
        <v>4404200.75</v>
      </c>
      <c r="F89" s="187">
        <f t="shared" si="7"/>
        <v>2697329.0900000003</v>
      </c>
    </row>
    <row r="92" spans="1:6">
      <c r="E92" s="1"/>
      <c r="F92" s="677"/>
    </row>
    <row r="93" spans="1:6">
      <c r="A93" s="932" t="s">
        <v>862</v>
      </c>
      <c r="B93" s="932"/>
      <c r="C93" s="932"/>
      <c r="D93" s="932"/>
      <c r="E93" s="932"/>
      <c r="F93" s="932"/>
    </row>
    <row r="94" spans="1:6">
      <c r="A94" s="932" t="s">
        <v>863</v>
      </c>
      <c r="B94" s="932"/>
      <c r="C94" s="932"/>
      <c r="D94" s="932"/>
      <c r="E94" s="932"/>
      <c r="F94" s="932"/>
    </row>
  </sheetData>
  <mergeCells count="28">
    <mergeCell ref="A24:A25"/>
    <mergeCell ref="A76:C76"/>
    <mergeCell ref="A71:A75"/>
    <mergeCell ref="A37:A38"/>
    <mergeCell ref="A50:A51"/>
    <mergeCell ref="A52:C52"/>
    <mergeCell ref="A41:A49"/>
    <mergeCell ref="A94:F94"/>
    <mergeCell ref="A78:C78"/>
    <mergeCell ref="A1:F1"/>
    <mergeCell ref="A2:F2"/>
    <mergeCell ref="A56:A58"/>
    <mergeCell ref="A59:A64"/>
    <mergeCell ref="A65:A70"/>
    <mergeCell ref="A28:A30"/>
    <mergeCell ref="A14:C14"/>
    <mergeCell ref="A26:C26"/>
    <mergeCell ref="A5:A9"/>
    <mergeCell ref="A10:A11"/>
    <mergeCell ref="A12:A13"/>
    <mergeCell ref="A21:A23"/>
    <mergeCell ref="A18:A20"/>
    <mergeCell ref="A16:A17"/>
    <mergeCell ref="A89:C89"/>
    <mergeCell ref="A85:C85"/>
    <mergeCell ref="A31:A32"/>
    <mergeCell ref="A33:A36"/>
    <mergeCell ref="A93:F93"/>
  </mergeCells>
  <pageMargins left="0.71" right="0.71" top="0.75" bottom="0.75" header="0.31" footer="0.31"/>
  <pageSetup paperSize="9" scale="45" fitToHeight="0" orientation="landscape" horizontalDpi="360" verticalDpi="360" r:id="rId1"/>
  <rowBreaks count="1" manualBreakCount="1">
    <brk id="9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Hoja1</vt:lpstr>
      <vt:lpstr>BIOFISICO</vt:lpstr>
      <vt:lpstr>ECONOMICO</vt:lpstr>
      <vt:lpstr>ASENTAMIENTOS HUMANOS</vt:lpstr>
      <vt:lpstr>SOCIO CULTURAL</vt:lpstr>
      <vt:lpstr>POLITICO</vt:lpstr>
      <vt:lpstr>RESUMEN POA 2020 POR PROYECTOS</vt:lpstr>
      <vt:lpstr>'ASENTAMIENTOS HUMANOS'!Área_de_impresión</vt:lpstr>
      <vt:lpstr>BIOFISICO!Área_de_impresión</vt:lpstr>
      <vt:lpstr>ECONOMICO!Área_de_impresión</vt:lpstr>
      <vt:lpstr>'SOCIO CULTURAL'!Área_de_impresión</vt:lpstr>
      <vt:lpstr>'ASENTAMIENTOS HUMANOS'!Títulos_a_imprimir</vt:lpstr>
      <vt:lpstr>BIOFISICO!Títulos_a_imprimir</vt:lpstr>
      <vt:lpstr>ECONOMICO!Títulos_a_imprimir</vt:lpstr>
      <vt:lpstr>Hoja1!Títulos_a_imprimir</vt:lpstr>
      <vt:lpstr>'RESUMEN POA 2020 POR PROYECTOS'!Títulos_a_imprimir</vt:lpstr>
      <vt:lpstr>'SOCIO CULTURAL'!Títulos_a_imprimir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USER</cp:lastModifiedBy>
  <cp:revision>1</cp:revision>
  <cp:lastPrinted>2022-04-08T16:49:29Z</cp:lastPrinted>
  <dcterms:created xsi:type="dcterms:W3CDTF">2017-08-25T16:18:00Z</dcterms:created>
  <dcterms:modified xsi:type="dcterms:W3CDTF">2022-04-28T19:00:59Z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2058-11.2.0.9453</vt:lpwstr>
  </property>
</Properties>
</file>